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</sheets>
  <definedNames>
    <definedName name="_xlnm._FilterDatabase" localSheetId="0" hidden="1">'Лист1'!$A$4:$IV$4</definedName>
  </definedNames>
  <calcPr fullCalcOnLoad="1"/>
</workbook>
</file>

<file path=xl/sharedStrings.xml><?xml version="1.0" encoding="utf-8"?>
<sst xmlns="http://schemas.openxmlformats.org/spreadsheetml/2006/main" count="96" uniqueCount="56">
  <si>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</si>
  <si>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</si>
  <si>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</si>
  <si>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</si>
  <si>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</si>
  <si>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</si>
  <si>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</si>
  <si>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</si>
  <si>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</si>
  <si>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</si>
  <si>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</si>
  <si>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Андрианова</t>
  </si>
  <si>
    <t>Дата
отчета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</si>
  <si>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</si>
  <si>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</si>
  <si>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</si>
  <si>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Матроса Силякова</t>
  </si>
  <si>
    <t>67г</t>
  </si>
  <si>
    <t>Цена отсечения с учетом НДС</t>
  </si>
  <si>
    <t>Начальная (стартовая) цена
с учетом НДС</t>
  </si>
  <si>
    <t>Шаг аукциона</t>
  </si>
  <si>
    <t>Шаг понижения</t>
  </si>
  <si>
    <t>Перечень выставляемых на продажу посредством публичного предложения объектов муниципального имущества</t>
  </si>
  <si>
    <t>Дмитрия Блынского</t>
  </si>
  <si>
    <t>Московское шоссе</t>
  </si>
  <si>
    <t>231д</t>
  </si>
  <si>
    <t>Цветаева</t>
  </si>
  <si>
    <t>Номер отчета</t>
  </si>
  <si>
    <t>ООО "ПЦСЭ"</t>
  </si>
  <si>
    <t>05.07.21,11.08.21, 13.09.21</t>
  </si>
  <si>
    <t>16.10.19,22.11.19, 21.02.20, 24.04.20, 02.07.20,12.08.20, 16.09.20,28.12.20, 01.03.21, 07.04.21, 05.07.21,11.08.21, 13.09.21</t>
  </si>
  <si>
    <t>23.08.19,04.10.19, 15.11.19, 05.03.20, 16.04.20,15.07.20, 25.12.20,01.03.21, 07.04.21, 05.07.21, 11.08.21,13.09.21</t>
  </si>
  <si>
    <t>25.10.19,28.11.19, 21.02.20, 29.04.20, 03.06.20, 22.07.20, 26.08.20,07.10.20, 28.12.20, 01.03.21, 07.04.21, 05.07.21, 11.08.21,13.09.21</t>
  </si>
  <si>
    <t>22.05.19,06.09.19, 16.10.19, 22.11.19, 21.02.20,24.04.20, 15.07.20,25.12.20, 01.03.21, 07.04.21, 05.07.21,11.08.21, 13.09.21</t>
  </si>
  <si>
    <t>23.08.19,04.10.19, 15.11.19, 21.02.20, 24.04.20,15.07.20, 25.12.20,01.03.21, 07.04.21, 05.07.21, 11.08.21,13.09.21</t>
  </si>
  <si>
    <t>20.12.19,28.02.20, 03.04.20, 06.05.20, 15.07.20,25.12.20, 11.03.21,12.07.21, 31.08.21</t>
  </si>
  <si>
    <t>20.02.19,22.05.19, 23.08.19, 20.12.19, 28.02.20,03.04.20, 06.05.20,15.07.20, 25.12.20, 11.03.21, 12.07.21,31.08.21</t>
  </si>
  <si>
    <t>21АБ/30,
1972-21</t>
  </si>
  <si>
    <t>07.10.2021,
07.10.2021</t>
  </si>
  <si>
    <t>04.10.19,15.11.19, 20.12.19, 21.02.20, 24.04.20,15.07.20, 25.12.20,01.03.21, 07.04.21, 05.07.21, 11.08.21,13.09.21</t>
  </si>
  <si>
    <t>Старо-
Привокзальная</t>
  </si>
  <si>
    <t>1 216 440
3 816 000</t>
  </si>
  <si>
    <t>Нежилое 3-х этажное здание 1240 кв.м.
(с земельным участком площадью 1824,4 кв.м.
кад.номер 57:25:0030527:21)</t>
  </si>
  <si>
    <t>21А3/252</t>
  </si>
  <si>
    <t>21А3/253</t>
  </si>
  <si>
    <t>21А3/254</t>
  </si>
  <si>
    <t>21А3/256</t>
  </si>
  <si>
    <t>21А3/260</t>
  </si>
  <si>
    <t>21А3/261</t>
  </si>
  <si>
    <t>21А3/262</t>
  </si>
  <si>
    <t>21А3/263</t>
  </si>
  <si>
    <t>21М/09</t>
  </si>
  <si>
    <t>21М/08</t>
  </si>
  <si>
    <t>21М/07</t>
  </si>
  <si>
    <t>здание
и
земельный участок</t>
  </si>
  <si>
    <t>ООО "ПЦСЭ"
ИП Кондратов С.В.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</si>
</sst>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[$-FC19]d\ mmmm\ yyyy\ &quot;г.&quot;"/>
    <numFmt numFmtId="168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7" fillId="33" borderId="0" xfId="52" applyFont="1" applyFill="1" applyAlignment="1">
      <alignment wrapText="1"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0" fontId="2" fillId="33" borderId="10" xfId="52" applyFill="1" applyBorder="1" applyAlignment="1">
      <alignment horizontal="center" vertical="center" wrapText="1"/>
      <protection/>
    </xf>
    <xf numFmtId="165" fontId="45" fillId="33" borderId="1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/>
    </xf>
    <xf numFmtId="14" fontId="0" fillId="33" borderId="10" xfId="0" applyNumberFormat="1" applyFill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164" fontId="9" fillId="33" borderId="10" xfId="62" applyNumberFormat="1" applyFont="1" applyFill="1" applyBorder="1" applyAlignment="1">
      <alignment horizontal="center" vertical="center" wrapText="1"/>
    </xf>
    <xf numFmtId="164" fontId="9" fillId="33" borderId="10" xfId="63" applyNumberFormat="1" applyFont="1" applyFill="1" applyBorder="1" applyAlignment="1">
      <alignment horizontal="center" vertical="center" wrapText="1"/>
    </xf>
    <xf numFmtId="164" fontId="46" fillId="33" borderId="10" xfId="6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43" fontId="45" fillId="33" borderId="10" xfId="60" applyFont="1" applyFill="1" applyBorder="1" applyAlignment="1">
      <alignment vertical="center"/>
    </xf>
    <xf numFmtId="43" fontId="45" fillId="33" borderId="10" xfId="60" applyFont="1" applyFill="1" applyBorder="1" applyAlignment="1">
      <alignment horizontal="center" vertical="center" wrapText="1"/>
    </xf>
    <xf numFmtId="43" fontId="0" fillId="33" borderId="0" xfId="0" applyNumberFormat="1" applyFill="1" applyAlignment="1">
      <alignment/>
    </xf>
    <xf numFmtId="14" fontId="0" fillId="33" borderId="10" xfId="0" applyNumberForma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20" sqref="H20"/>
    </sheetView>
  </sheetViews>
  <sheetFormatPr defaultColWidth="9.140625" defaultRowHeight="15"/>
  <cols>
    <col min="1" max="1" width="3.57421875" style="4" customWidth="1"/>
    <col min="2" max="2" width="19.7109375" style="4" customWidth="1"/>
    <col min="3" max="3" width="17.57421875" style="4" customWidth="1"/>
    <col min="4" max="4" width="4.7109375" style="4" bestFit="1" customWidth="1"/>
    <col min="5" max="5" width="12.8515625" style="4" customWidth="1"/>
    <col min="6" max="6" width="9.28125" style="4" customWidth="1"/>
    <col min="7" max="8" width="15.7109375" style="4" bestFit="1" customWidth="1"/>
    <col min="9" max="9" width="13.00390625" style="4" customWidth="1"/>
    <col min="10" max="10" width="14.421875" style="4" customWidth="1"/>
    <col min="11" max="11" width="14.57421875" style="4" bestFit="1" customWidth="1"/>
    <col min="12" max="12" width="26.57421875" style="4" customWidth="1"/>
    <col min="13" max="13" width="19.8515625" style="4" bestFit="1" customWidth="1"/>
    <col min="14" max="14" width="8.7109375" style="4" bestFit="1" customWidth="1"/>
    <col min="15" max="15" width="10.7109375" style="4" bestFit="1" customWidth="1"/>
    <col min="16" max="16" width="18.140625" style="4" bestFit="1" customWidth="1"/>
    <col min="17" max="17" width="12.00390625" style="4" bestFit="1" customWidth="1"/>
    <col min="18" max="16384" width="9.140625" style="4" customWidth="1"/>
  </cols>
  <sheetData>
    <row r="1" spans="1:1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13</v>
      </c>
    </row>
    <row r="2" spans="1:16" ht="18">
      <c r="A2" s="5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6"/>
      <c r="O2" s="6"/>
      <c r="P2" s="2"/>
    </row>
    <row r="3" spans="1:16" ht="9.75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8">
      <c r="A4" s="7" t="s">
        <v>1</v>
      </c>
      <c r="B4" s="21" t="s">
        <v>2</v>
      </c>
      <c r="C4" s="21" t="s">
        <v>3</v>
      </c>
      <c r="D4" s="21" t="s">
        <v>4</v>
      </c>
      <c r="E4" s="22" t="s">
        <v>5</v>
      </c>
      <c r="F4" s="22" t="s">
        <v>6</v>
      </c>
      <c r="G4" s="23" t="s">
        <v>19</v>
      </c>
      <c r="H4" s="23" t="s">
        <v>18</v>
      </c>
      <c r="I4" s="23" t="s">
        <v>20</v>
      </c>
      <c r="J4" s="23" t="s">
        <v>21</v>
      </c>
      <c r="K4" s="23" t="s">
        <v>7</v>
      </c>
      <c r="L4" s="24" t="s">
        <v>8</v>
      </c>
      <c r="M4" s="23" t="s">
        <v>9</v>
      </c>
      <c r="N4" s="23" t="s">
        <v>27</v>
      </c>
      <c r="O4" s="25" t="s">
        <v>12</v>
      </c>
      <c r="P4" s="25" t="s">
        <v>15</v>
      </c>
    </row>
    <row r="5" spans="1:17" ht="75">
      <c r="A5" s="8">
        <v>1</v>
      </c>
      <c r="B5" s="9" t="s">
        <v>10</v>
      </c>
      <c r="C5" s="10" t="s">
        <v>11</v>
      </c>
      <c r="D5" s="8">
        <v>8</v>
      </c>
      <c r="E5" s="8">
        <v>119</v>
      </c>
      <c r="F5" s="8">
        <v>68.5</v>
      </c>
      <c r="G5" s="27">
        <v>2280000</v>
      </c>
      <c r="H5" s="27">
        <f aca="true" t="shared" si="0" ref="H5:H12">G5/100*50</f>
        <v>1140000</v>
      </c>
      <c r="I5" s="27">
        <f>J5/2</f>
        <v>57000</v>
      </c>
      <c r="J5" s="27">
        <f aca="true" t="shared" si="1" ref="J5:J12">(G5-H5)/10</f>
        <v>114000</v>
      </c>
      <c r="K5" s="27">
        <f>G5*0.2</f>
        <v>456000</v>
      </c>
      <c r="L5" s="11" t="s">
        <v>30</v>
      </c>
      <c r="M5" s="12" t="s">
        <v>14</v>
      </c>
      <c r="N5" s="13" t="s">
        <v>43</v>
      </c>
      <c r="O5" s="14">
        <v>44512</v>
      </c>
      <c r="P5" s="9" t="s">
        <v>28</v>
      </c>
      <c r="Q5" s="15"/>
    </row>
    <row r="6" spans="1:17" ht="75">
      <c r="A6" s="8">
        <v>2</v>
      </c>
      <c r="B6" s="9" t="s">
        <v>10</v>
      </c>
      <c r="C6" s="10" t="s">
        <v>11</v>
      </c>
      <c r="D6" s="8">
        <v>8</v>
      </c>
      <c r="E6" s="8">
        <v>124</v>
      </c>
      <c r="F6" s="8">
        <v>90.6</v>
      </c>
      <c r="G6" s="27">
        <v>2985270</v>
      </c>
      <c r="H6" s="27">
        <f t="shared" si="0"/>
        <v>1492635</v>
      </c>
      <c r="I6" s="27">
        <f aca="true" t="shared" si="2" ref="I6:I15">J6/2</f>
        <v>74631.75</v>
      </c>
      <c r="J6" s="27">
        <f t="shared" si="1"/>
        <v>149263.5</v>
      </c>
      <c r="K6" s="27">
        <f aca="true" t="shared" si="3" ref="K6:K16">G6*0.2</f>
        <v>597054</v>
      </c>
      <c r="L6" s="11" t="s">
        <v>30</v>
      </c>
      <c r="M6" s="12" t="s">
        <v>14</v>
      </c>
      <c r="N6" s="13" t="s">
        <v>44</v>
      </c>
      <c r="O6" s="14">
        <v>44512</v>
      </c>
      <c r="P6" s="9" t="s">
        <v>28</v>
      </c>
      <c r="Q6" s="15"/>
    </row>
    <row r="7" spans="1:17" ht="75">
      <c r="A7" s="8">
        <v>3</v>
      </c>
      <c r="B7" s="9" t="s">
        <v>10</v>
      </c>
      <c r="C7" s="10" t="s">
        <v>11</v>
      </c>
      <c r="D7" s="8">
        <v>8</v>
      </c>
      <c r="E7" s="8">
        <v>125</v>
      </c>
      <c r="F7" s="8">
        <v>50.4</v>
      </c>
      <c r="G7" s="27">
        <v>1712590</v>
      </c>
      <c r="H7" s="27">
        <f t="shared" si="0"/>
        <v>856295.0000000001</v>
      </c>
      <c r="I7" s="27">
        <f t="shared" si="2"/>
        <v>42814.74999999999</v>
      </c>
      <c r="J7" s="27">
        <f t="shared" si="1"/>
        <v>85629.49999999999</v>
      </c>
      <c r="K7" s="27">
        <f t="shared" si="3"/>
        <v>342518</v>
      </c>
      <c r="L7" s="11" t="s">
        <v>30</v>
      </c>
      <c r="M7" s="12" t="s">
        <v>14</v>
      </c>
      <c r="N7" s="13" t="s">
        <v>45</v>
      </c>
      <c r="O7" s="14">
        <v>44512</v>
      </c>
      <c r="P7" s="9" t="s">
        <v>28</v>
      </c>
      <c r="Q7" s="15"/>
    </row>
    <row r="8" spans="1:17" ht="60">
      <c r="A8" s="8">
        <v>4</v>
      </c>
      <c r="B8" s="9" t="s">
        <v>10</v>
      </c>
      <c r="C8" s="10" t="s">
        <v>23</v>
      </c>
      <c r="D8" s="8">
        <v>12</v>
      </c>
      <c r="E8" s="8">
        <v>237</v>
      </c>
      <c r="F8" s="8">
        <v>101</v>
      </c>
      <c r="G8" s="27">
        <v>1376630</v>
      </c>
      <c r="H8" s="27">
        <f t="shared" si="0"/>
        <v>688315</v>
      </c>
      <c r="I8" s="27">
        <f t="shared" si="2"/>
        <v>34415.75</v>
      </c>
      <c r="J8" s="27">
        <f t="shared" si="1"/>
        <v>68831.5</v>
      </c>
      <c r="K8" s="27">
        <f t="shared" si="3"/>
        <v>275326</v>
      </c>
      <c r="L8" s="16" t="s">
        <v>31</v>
      </c>
      <c r="M8" s="12" t="s">
        <v>14</v>
      </c>
      <c r="N8" s="13" t="s">
        <v>46</v>
      </c>
      <c r="O8" s="14">
        <v>44512</v>
      </c>
      <c r="P8" s="9" t="s">
        <v>28</v>
      </c>
      <c r="Q8" s="15"/>
    </row>
    <row r="9" spans="1:17" ht="75">
      <c r="A9" s="8">
        <v>5</v>
      </c>
      <c r="B9" s="9" t="s">
        <v>10</v>
      </c>
      <c r="C9" s="10" t="s">
        <v>16</v>
      </c>
      <c r="D9" s="8">
        <v>8</v>
      </c>
      <c r="E9" s="8" t="s">
        <v>17</v>
      </c>
      <c r="F9" s="8">
        <v>82.6</v>
      </c>
      <c r="G9" s="27">
        <v>2881910</v>
      </c>
      <c r="H9" s="27">
        <f t="shared" si="0"/>
        <v>1440955</v>
      </c>
      <c r="I9" s="27">
        <f t="shared" si="2"/>
        <v>72047.75</v>
      </c>
      <c r="J9" s="27">
        <f t="shared" si="1"/>
        <v>144095.5</v>
      </c>
      <c r="K9" s="27">
        <f t="shared" si="3"/>
        <v>576382</v>
      </c>
      <c r="L9" s="11" t="s">
        <v>32</v>
      </c>
      <c r="M9" s="12" t="s">
        <v>14</v>
      </c>
      <c r="N9" s="13" t="s">
        <v>47</v>
      </c>
      <c r="O9" s="14">
        <v>44512</v>
      </c>
      <c r="P9" s="9" t="s">
        <v>28</v>
      </c>
      <c r="Q9" s="15"/>
    </row>
    <row r="10" spans="1:17" ht="75">
      <c r="A10" s="8">
        <v>6</v>
      </c>
      <c r="B10" s="9" t="s">
        <v>10</v>
      </c>
      <c r="C10" s="10" t="s">
        <v>24</v>
      </c>
      <c r="D10" s="8">
        <v>171</v>
      </c>
      <c r="E10" s="8">
        <v>228</v>
      </c>
      <c r="F10" s="8">
        <v>176.7</v>
      </c>
      <c r="G10" s="27">
        <v>3691260</v>
      </c>
      <c r="H10" s="27">
        <f t="shared" si="0"/>
        <v>1845630</v>
      </c>
      <c r="I10" s="27">
        <f t="shared" si="2"/>
        <v>92281.5</v>
      </c>
      <c r="J10" s="27">
        <f t="shared" si="1"/>
        <v>184563</v>
      </c>
      <c r="K10" s="27">
        <f t="shared" si="3"/>
        <v>738252</v>
      </c>
      <c r="L10" s="16" t="s">
        <v>33</v>
      </c>
      <c r="M10" s="12" t="s">
        <v>14</v>
      </c>
      <c r="N10" s="13" t="s">
        <v>48</v>
      </c>
      <c r="O10" s="14">
        <v>44512</v>
      </c>
      <c r="P10" s="9" t="s">
        <v>28</v>
      </c>
      <c r="Q10" s="15"/>
    </row>
    <row r="11" spans="1:17" ht="60">
      <c r="A11" s="8">
        <v>7</v>
      </c>
      <c r="B11" s="9" t="s">
        <v>10</v>
      </c>
      <c r="C11" s="10" t="s">
        <v>24</v>
      </c>
      <c r="D11" s="8">
        <v>171</v>
      </c>
      <c r="E11" s="8" t="s">
        <v>25</v>
      </c>
      <c r="F11" s="8">
        <v>32.9</v>
      </c>
      <c r="G11" s="27">
        <v>139200</v>
      </c>
      <c r="H11" s="27">
        <f t="shared" si="0"/>
        <v>69600</v>
      </c>
      <c r="I11" s="27">
        <f t="shared" si="2"/>
        <v>3480</v>
      </c>
      <c r="J11" s="27">
        <f t="shared" si="1"/>
        <v>6960</v>
      </c>
      <c r="K11" s="27">
        <f t="shared" si="3"/>
        <v>27840</v>
      </c>
      <c r="L11" s="11" t="s">
        <v>39</v>
      </c>
      <c r="M11" s="12" t="s">
        <v>14</v>
      </c>
      <c r="N11" s="13" t="s">
        <v>50</v>
      </c>
      <c r="O11" s="14">
        <v>44512</v>
      </c>
      <c r="P11" s="9" t="s">
        <v>28</v>
      </c>
      <c r="Q11" s="15"/>
    </row>
    <row r="12" spans="1:17" ht="60">
      <c r="A12" s="8">
        <v>8</v>
      </c>
      <c r="B12" s="9" t="s">
        <v>10</v>
      </c>
      <c r="C12" s="10" t="s">
        <v>24</v>
      </c>
      <c r="D12" s="8">
        <v>171</v>
      </c>
      <c r="E12" s="8">
        <v>232</v>
      </c>
      <c r="F12" s="8">
        <v>44.6</v>
      </c>
      <c r="G12" s="27">
        <v>1202150</v>
      </c>
      <c r="H12" s="27">
        <f t="shared" si="0"/>
        <v>601075</v>
      </c>
      <c r="I12" s="27">
        <f t="shared" si="2"/>
        <v>30053.75</v>
      </c>
      <c r="J12" s="27">
        <f t="shared" si="1"/>
        <v>60107.5</v>
      </c>
      <c r="K12" s="27">
        <f t="shared" si="3"/>
        <v>240430</v>
      </c>
      <c r="L12" s="11" t="s">
        <v>34</v>
      </c>
      <c r="M12" s="12" t="s">
        <v>14</v>
      </c>
      <c r="N12" s="13" t="s">
        <v>49</v>
      </c>
      <c r="O12" s="14">
        <v>44512</v>
      </c>
      <c r="P12" s="9" t="s">
        <v>28</v>
      </c>
      <c r="Q12" s="15"/>
    </row>
    <row r="13" spans="1:17" ht="89.25">
      <c r="A13" s="8">
        <v>9</v>
      </c>
      <c r="B13" s="9" t="s">
        <v>42</v>
      </c>
      <c r="C13" s="26" t="s">
        <v>40</v>
      </c>
      <c r="D13" s="8">
        <v>18</v>
      </c>
      <c r="E13" s="17" t="s">
        <v>54</v>
      </c>
      <c r="F13" s="8"/>
      <c r="G13" s="28" t="s">
        <v>41</v>
      </c>
      <c r="H13" s="27">
        <f>5032440/100*50</f>
        <v>2516220</v>
      </c>
      <c r="I13" s="27">
        <f t="shared" si="2"/>
        <v>125811</v>
      </c>
      <c r="J13" s="27">
        <f>(5032440-H13)/10</f>
        <v>251622</v>
      </c>
      <c r="K13" s="27">
        <f>5032440*0.2</f>
        <v>1006488</v>
      </c>
      <c r="L13" s="18" t="s">
        <v>29</v>
      </c>
      <c r="M13" s="12" t="s">
        <v>14</v>
      </c>
      <c r="N13" s="19" t="s">
        <v>37</v>
      </c>
      <c r="O13" s="20" t="s">
        <v>38</v>
      </c>
      <c r="P13" s="9" t="s">
        <v>55</v>
      </c>
      <c r="Q13" s="15"/>
    </row>
    <row r="14" spans="1:17" ht="45">
      <c r="A14" s="8">
        <v>10</v>
      </c>
      <c r="B14" s="9" t="s">
        <v>10</v>
      </c>
      <c r="C14" s="10" t="s">
        <v>26</v>
      </c>
      <c r="D14" s="8">
        <v>42</v>
      </c>
      <c r="E14" s="8">
        <v>65</v>
      </c>
      <c r="F14" s="8">
        <v>214.5</v>
      </c>
      <c r="G14" s="27">
        <v>4062600</v>
      </c>
      <c r="H14" s="27">
        <f>G14/100*50</f>
        <v>2031300</v>
      </c>
      <c r="I14" s="27">
        <f t="shared" si="2"/>
        <v>101565</v>
      </c>
      <c r="J14" s="27">
        <f>(G14-H14)/10</f>
        <v>203130</v>
      </c>
      <c r="K14" s="27">
        <f t="shared" si="3"/>
        <v>812520</v>
      </c>
      <c r="L14" s="11" t="s">
        <v>35</v>
      </c>
      <c r="M14" s="12" t="s">
        <v>14</v>
      </c>
      <c r="N14" s="13" t="s">
        <v>51</v>
      </c>
      <c r="O14" s="14">
        <v>44496</v>
      </c>
      <c r="P14" s="9" t="s">
        <v>28</v>
      </c>
      <c r="Q14" s="15"/>
    </row>
    <row r="15" spans="1:17" ht="45">
      <c r="A15" s="8">
        <v>11</v>
      </c>
      <c r="B15" s="9" t="s">
        <v>10</v>
      </c>
      <c r="C15" s="10" t="s">
        <v>26</v>
      </c>
      <c r="D15" s="8">
        <v>42</v>
      </c>
      <c r="E15" s="8">
        <v>66</v>
      </c>
      <c r="F15" s="8">
        <v>42.8</v>
      </c>
      <c r="G15" s="27">
        <v>260220</v>
      </c>
      <c r="H15" s="27">
        <f>G15/100*50</f>
        <v>130109.99999999999</v>
      </c>
      <c r="I15" s="27">
        <f t="shared" si="2"/>
        <v>6505.500000000001</v>
      </c>
      <c r="J15" s="27">
        <f>(G15-H15)/10</f>
        <v>13011.000000000002</v>
      </c>
      <c r="K15" s="27">
        <f t="shared" si="3"/>
        <v>52044</v>
      </c>
      <c r="L15" s="11" t="s">
        <v>35</v>
      </c>
      <c r="M15" s="12" t="s">
        <v>14</v>
      </c>
      <c r="N15" s="13" t="s">
        <v>52</v>
      </c>
      <c r="O15" s="14">
        <v>44496</v>
      </c>
      <c r="P15" s="9" t="s">
        <v>28</v>
      </c>
      <c r="Q15" s="15"/>
    </row>
    <row r="16" spans="1:17" ht="60">
      <c r="A16" s="8">
        <v>12</v>
      </c>
      <c r="B16" s="9" t="s">
        <v>10</v>
      </c>
      <c r="C16" s="10" t="s">
        <v>26</v>
      </c>
      <c r="D16" s="8">
        <v>42</v>
      </c>
      <c r="E16" s="8">
        <v>71</v>
      </c>
      <c r="F16" s="8">
        <v>347.1</v>
      </c>
      <c r="G16" s="27">
        <v>1474500</v>
      </c>
      <c r="H16" s="27">
        <f>G16/100*50</f>
        <v>737250</v>
      </c>
      <c r="I16" s="27">
        <f>J16/2</f>
        <v>36862.5</v>
      </c>
      <c r="J16" s="27">
        <f>(G16-H16)/10</f>
        <v>73725</v>
      </c>
      <c r="K16" s="27">
        <f t="shared" si="3"/>
        <v>294900</v>
      </c>
      <c r="L16" s="30" t="s">
        <v>36</v>
      </c>
      <c r="M16" s="12" t="s">
        <v>14</v>
      </c>
      <c r="N16" s="13" t="s">
        <v>53</v>
      </c>
      <c r="O16" s="14">
        <v>44496</v>
      </c>
      <c r="P16" s="9" t="s">
        <v>28</v>
      </c>
      <c r="Q16" s="15"/>
    </row>
    <row r="17" spans="7:11" ht="15">
      <c r="G17" s="29"/>
      <c r="H17" s="29"/>
      <c r="I17" s="29"/>
      <c r="J17" s="29"/>
      <c r="K17" s="29"/>
    </row>
    <row r="18" spans="8:11" ht="15">
      <c r="H18" s="29"/>
      <c r="I18" s="29"/>
      <c r="J18" s="29"/>
      <c r="K18" s="29"/>
    </row>
    <row r="19" ht="15">
      <c r="H19" s="29"/>
    </row>
    <row r="20" ht="15">
      <c r="H20" s="29"/>
    </row>
    <row r="21" ht="15">
      <c r="H21" s="29"/>
    </row>
    <row r="22" ht="15">
      <c r="H22" s="29"/>
    </row>
    <row r="23" ht="15">
      <c r="H23" s="29"/>
    </row>
    <row r="24" ht="15">
      <c r="H24" s="29"/>
    </row>
    <row r="25" ht="15">
      <c r="H25" s="29"/>
    </row>
    <row r="26" ht="15">
      <c r="H26" s="29"/>
    </row>
    <row r="27" ht="15">
      <c r="H27" s="29"/>
    </row>
    <row r="28" ht="15">
      <c r="H28" s="29"/>
    </row>
    <row r="29" ht="15">
      <c r="H29" s="29"/>
    </row>
    <row r="30" ht="15">
      <c r="H30" s="29"/>
    </row>
    <row r="31" spans="8:9" ht="15">
      <c r="H31" s="29"/>
      <c r="I31" s="29"/>
    </row>
    <row r="32" ht="15">
      <c r="H32" s="29"/>
    </row>
    <row r="33" ht="15">
      <c r="H33" s="29"/>
    </row>
    <row r="34" ht="15">
      <c r="H34" s="29"/>
    </row>
    <row r="35" ht="15">
      <c r="H35" s="29"/>
    </row>
    <row r="36" ht="15">
      <c r="H36" s="29"/>
    </row>
    <row r="37" ht="15">
      <c r="H37" s="29"/>
    </row>
    <row r="38" ht="15">
      <c r="H38" s="29"/>
    </row>
    <row r="39" ht="15">
      <c r="H39" s="29"/>
    </row>
    <row r="40" ht="15">
      <c r="H40" s="29"/>
    </row>
    <row r="41" ht="15">
      <c r="H41" s="29"/>
    </row>
    <row r="42" ht="15">
      <c r="H42" s="29"/>
    </row>
    <row r="43" ht="15">
      <c r="H43" s="29"/>
    </row>
    <row r="44" ht="15">
      <c r="H44" s="29"/>
    </row>
    <row r="45" ht="15">
      <c r="H45" s="29"/>
    </row>
    <row r="46" ht="15">
      <c r="H46" s="29"/>
    </row>
    <row r="47" ht="15">
      <c r="H47" s="29"/>
    </row>
    <row r="48" ht="15">
      <c r="H48" s="29"/>
    </row>
    <row r="49" ht="15">
      <c r="H49" s="29"/>
    </row>
    <row r="50" ht="15">
      <c r="H50" s="29"/>
    </row>
    <row r="51" ht="15">
      <c r="H51" s="29"/>
    </row>
    <row r="52" ht="15">
      <c r="H52" s="29"/>
    </row>
  </sheetData>
  <sheetProtection/>
  <autoFilter ref="A4:IV4"/>
  <printOptions/>
  <pageMargins left="0.2362204724409449" right="0.2362204724409449" top="0.5511811023622047" bottom="0.5511811023622047" header="0.31496062992125984" footer="0.31496062992125984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2021-11-12T08:34:14Z</cp:lastPrinted>
  <dcterms:created xsi:type="dcterms:W3CDTF">2020-01-15T11:43:35Z</dcterms:created>
  <dcterms:modified xsi:type="dcterms:W3CDTF">2021-11-15T08:24:36Z</dcterms:modified>
  <cp:category/>
  <cp:version/>
  <cp:contentType/>
  <cp:contentStatus/>
</cp:coreProperties>
</file>