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8952"/>
  </bookViews>
  <sheets>
    <sheet name="01.08.2025" sheetId="1" r:id="rId1"/>
  </sheets>
  <definedNames>
    <definedName name="_xlnm.Print_Area" localSheetId="0">'01.08.2025'!$A$1:$N$24</definedName>
  </definedNames>
  <calcPr calcId="124519"/>
</workbook>
</file>

<file path=xl/calcChain.xml><?xml version="1.0" encoding="utf-8"?>
<calcChain xmlns="http://schemas.openxmlformats.org/spreadsheetml/2006/main">
  <c r="M13" i="1"/>
  <c r="K13"/>
  <c r="I13"/>
  <c r="C13"/>
  <c r="N12"/>
  <c r="L12"/>
  <c r="L11"/>
  <c r="N11" s="1"/>
  <c r="L10"/>
  <c r="M8"/>
  <c r="K8"/>
  <c r="K23" s="1"/>
  <c r="I8"/>
  <c r="I23" s="1"/>
  <c r="C8"/>
  <c r="C23" s="1"/>
  <c r="L6"/>
  <c r="L8" s="1"/>
  <c r="L13" l="1"/>
  <c r="L23" s="1"/>
  <c r="M23"/>
  <c r="N6"/>
  <c r="N8" s="1"/>
  <c r="N10"/>
  <c r="N13" s="1"/>
  <c r="N23" l="1"/>
</calcChain>
</file>

<file path=xl/sharedStrings.xml><?xml version="1.0" encoding="utf-8"?>
<sst xmlns="http://schemas.openxmlformats.org/spreadsheetml/2006/main" count="49" uniqueCount="42">
  <si>
    <t>№</t>
  </si>
  <si>
    <t>Кредитор</t>
  </si>
  <si>
    <t>№, дата кредитного договора</t>
  </si>
  <si>
    <t>Процентная                 ставка,                                    (% годовых)</t>
  </si>
  <si>
    <t>Срок исполнения обязательств по договору, с указанием графиков</t>
  </si>
  <si>
    <t>Дата получения</t>
  </si>
  <si>
    <t>Сумма         (тыс. руб.)</t>
  </si>
  <si>
    <t>Дата погашения</t>
  </si>
  <si>
    <t>дата</t>
  </si>
  <si>
    <t>сумма (тыс.руб.)</t>
  </si>
  <si>
    <t>Всего</t>
  </si>
  <si>
    <t>в т.ч. просроченные обязательства</t>
  </si>
  <si>
    <t>в т.ч. текущие обязательства</t>
  </si>
  <si>
    <t>1.</t>
  </si>
  <si>
    <t>Кредиты полученные в коммерческих российских банках, других организациях</t>
  </si>
  <si>
    <t xml:space="preserve">ПАО  Сбербанк </t>
  </si>
  <si>
    <t>Итого</t>
  </si>
  <si>
    <t>2.</t>
  </si>
  <si>
    <t>Бюджетные ссуды, полученные из бюджетов других уровней</t>
  </si>
  <si>
    <t>Департамент финансов Орловской области</t>
  </si>
  <si>
    <t>№1 от 23.09.2021</t>
  </si>
  <si>
    <t>20.11.2025 - 190552,0    23.09.2026 - 762206,0</t>
  </si>
  <si>
    <t>№2 от 01.07.2022</t>
  </si>
  <si>
    <t>20.11.2025 - 387685,65;   25.11.2026 - 387685,65; 25.06.2027 - 775371,3</t>
  </si>
  <si>
    <t>УФК по Орловской области</t>
  </si>
  <si>
    <t>3.</t>
  </si>
  <si>
    <t>Государственные ценные бумаги субъектов РФ, муниципальные ценные бумаги</t>
  </si>
  <si>
    <t>4.</t>
  </si>
  <si>
    <t>Кредиты иностранных банков,фирм и международных организаций, предоставленные субъекту РФ</t>
  </si>
  <si>
    <t>5.</t>
  </si>
  <si>
    <t>Гарантии (поручительство) предоставленные субъектом РФ, муниципальным образованием по кредитам выданным коммерческими банками</t>
  </si>
  <si>
    <t>6.</t>
  </si>
  <si>
    <t>Прочие обязательства</t>
  </si>
  <si>
    <t>7.</t>
  </si>
  <si>
    <t>Итого обязательств</t>
  </si>
  <si>
    <t>№078/24-КС от 23.12.2024</t>
  </si>
  <si>
    <t xml:space="preserve">Получено в 2025 г.           (тыс. руб.)                                     </t>
  </si>
  <si>
    <t xml:space="preserve">Погашено в 2025 г.                 </t>
  </si>
  <si>
    <r>
      <t>Величина госдолга (муниципального долга) на</t>
    </r>
    <r>
      <rPr>
        <b/>
        <sz val="10"/>
        <rFont val="Arial Cyr"/>
        <charset val="204"/>
      </rPr>
      <t xml:space="preserve"> 01.01.2025 г.</t>
    </r>
    <r>
      <rPr>
        <sz val="10"/>
        <rFont val="Arial Cyr"/>
        <charset val="204"/>
      </rPr>
      <t xml:space="preserve"> (тыс.руб.)</t>
    </r>
  </si>
  <si>
    <t xml:space="preserve">                          Выписка (расшифровка) из муниципальной долговой книги города Орла по состоянию на 01.08.2025 года</t>
  </si>
  <si>
    <r>
      <t>Задолженность на</t>
    </r>
    <r>
      <rPr>
        <b/>
        <sz val="10"/>
        <rFont val="Arial Cyr"/>
        <charset val="204"/>
      </rPr>
      <t xml:space="preserve"> 01.08.2025г</t>
    </r>
    <r>
      <rPr>
        <sz val="10"/>
        <rFont val="Arial Cyr"/>
        <charset val="204"/>
      </rPr>
      <t>. (тыс.руб.)</t>
    </r>
  </si>
  <si>
    <t>№54-09-28/1 от 05.02.2025 (Д/с №1 от 11.02.2025; Д/с №3 от 25.07.2025)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</si>
</sst>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" fontId="8" fillId="0" borderId="8">
      <alignment horizontal="right"/>
    </xf>
  </cellStyleXfs>
  <cellXfs count="67">
    <xf numFmtId="0" fontId="0" fillId="0" borderId="0" xfId="0"/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/>
    <xf numFmtId="0" fontId="5" fillId="0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Fill="1" applyBorder="1" applyAlignment="1">
      <alignment vertical="center"/>
    </xf>
    <xf numFmtId="14" fontId="5" fillId="0" borderId="6" xfId="0" applyNumberFormat="1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right" vertical="center"/>
    </xf>
    <xf numFmtId="4" fontId="5" fillId="0" borderId="6" xfId="0" applyNumberFormat="1" applyFont="1" applyBorder="1" applyAlignment="1">
      <alignment vertical="center"/>
    </xf>
    <xf numFmtId="0" fontId="2" fillId="3" borderId="0" xfId="0" applyFont="1" applyFill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4" fontId="2" fillId="0" borderId="6" xfId="0" applyNumberFormat="1" applyFont="1" applyFill="1" applyBorder="1" applyAlignment="1"/>
    <xf numFmtId="0" fontId="5" fillId="0" borderId="0" xfId="0" applyFont="1"/>
    <xf numFmtId="0" fontId="5" fillId="0" borderId="6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4" fontId="2" fillId="0" borderId="6" xfId="0" applyNumberFormat="1" applyFont="1" applyBorder="1" applyAlignment="1">
      <alignment horizontal="right"/>
    </xf>
    <xf numFmtId="0" fontId="5" fillId="0" borderId="6" xfId="0" applyFont="1" applyBorder="1"/>
    <xf numFmtId="0" fontId="5" fillId="0" borderId="6" xfId="0" applyFont="1" applyBorder="1" applyAlignment="1">
      <alignment vertical="top"/>
    </xf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/>
    </xf>
    <xf numFmtId="165" fontId="2" fillId="0" borderId="6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165" fontId="2" fillId="0" borderId="6" xfId="0" applyNumberFormat="1" applyFont="1" applyBorder="1" applyAlignment="1">
      <alignment horizontal="center" vertical="top"/>
    </xf>
    <xf numFmtId="4" fontId="2" fillId="0" borderId="6" xfId="0" applyNumberFormat="1" applyFont="1" applyBorder="1" applyAlignment="1">
      <alignment vertical="top"/>
    </xf>
    <xf numFmtId="0" fontId="5" fillId="0" borderId="5" xfId="0" applyFont="1" applyBorder="1"/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3" fillId="0" borderId="0" xfId="0" applyFont="1"/>
    <xf numFmtId="4" fontId="2" fillId="0" borderId="6" xfId="0" applyNumberFormat="1" applyFont="1" applyBorder="1" applyAlignment="1"/>
    <xf numFmtId="0" fontId="6" fillId="0" borderId="0" xfId="0" applyFont="1"/>
    <xf numFmtId="0" fontId="7" fillId="0" borderId="0" xfId="0" applyFont="1"/>
    <xf numFmtId="14" fontId="5" fillId="0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2" fontId="3" fillId="0" borderId="0" xfId="0" applyNumberFormat="1" applyFont="1" applyBorder="1"/>
    <xf numFmtId="4" fontId="0" fillId="0" borderId="0" xfId="0" applyNumberFormat="1"/>
    <xf numFmtId="4" fontId="6" fillId="0" borderId="0" xfId="0" applyNumberFormat="1" applyFont="1"/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0" fontId="4" fillId="0" borderId="9" xfId="0" applyFont="1" applyBorder="1" applyAlignment="1">
      <alignment horizontal="left"/>
    </xf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xl46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28"/>
  <sheetViews>
    <sheetView tabSelected="1" view="pageBreakPreview" zoomScale="80" zoomScaleSheetLayoutView="80" workbookViewId="0">
      <selection activeCell="A10" sqref="A10:XFD10"/>
    </sheetView>
  </sheetViews>
  <sheetFormatPr defaultRowHeight="13.2"/>
  <cols>
    <col min="1" max="1" width="3.109375" customWidth="1"/>
    <col min="2" max="2" width="29.44140625" customWidth="1"/>
    <col min="3" max="3" width="15" customWidth="1"/>
    <col min="4" max="4" width="27.44140625" customWidth="1"/>
    <col min="5" max="5" width="12.5546875" customWidth="1"/>
    <col min="6" max="6" width="14.5546875" customWidth="1"/>
    <col min="7" max="7" width="13" customWidth="1"/>
    <col min="8" max="9" width="12.88671875" customWidth="1"/>
    <col min="10" max="10" width="12.44140625" customWidth="1"/>
    <col min="11" max="11" width="14.33203125" customWidth="1"/>
    <col min="12" max="12" width="14.109375" customWidth="1"/>
    <col min="13" max="13" width="12.44140625" customWidth="1"/>
    <col min="14" max="14" width="13.6640625" customWidth="1"/>
  </cols>
  <sheetData>
    <row r="1" spans="1:15" ht="45.75" customHeight="1">
      <c r="A1" s="57" t="s">
        <v>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5" ht="43.5" customHeight="1">
      <c r="A2" s="58" t="s">
        <v>0</v>
      </c>
      <c r="B2" s="58" t="s">
        <v>1</v>
      </c>
      <c r="C2" s="60" t="s">
        <v>38</v>
      </c>
      <c r="D2" s="58" t="s">
        <v>2</v>
      </c>
      <c r="E2" s="60" t="s">
        <v>3</v>
      </c>
      <c r="F2" s="63" t="s">
        <v>4</v>
      </c>
      <c r="G2" s="64"/>
      <c r="H2" s="60" t="s">
        <v>5</v>
      </c>
      <c r="I2" s="60" t="s">
        <v>36</v>
      </c>
      <c r="J2" s="63" t="s">
        <v>37</v>
      </c>
      <c r="K2" s="64"/>
      <c r="L2" s="63" t="s">
        <v>40</v>
      </c>
      <c r="M2" s="65"/>
      <c r="N2" s="66"/>
    </row>
    <row r="3" spans="1:15" ht="37.950000000000003" customHeight="1">
      <c r="A3" s="59"/>
      <c r="B3" s="59"/>
      <c r="C3" s="61"/>
      <c r="D3" s="59"/>
      <c r="E3" s="62"/>
      <c r="F3" s="1" t="s">
        <v>6</v>
      </c>
      <c r="G3" s="1" t="s">
        <v>7</v>
      </c>
      <c r="H3" s="62"/>
      <c r="I3" s="62"/>
      <c r="J3" s="1" t="s">
        <v>8</v>
      </c>
      <c r="K3" s="1" t="s">
        <v>9</v>
      </c>
      <c r="L3" s="2" t="s">
        <v>10</v>
      </c>
      <c r="M3" s="3" t="s">
        <v>11</v>
      </c>
      <c r="N3" s="3" t="s">
        <v>12</v>
      </c>
    </row>
    <row r="4" spans="1:15" ht="12.75" customHeight="1">
      <c r="A4" s="4"/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/>
      <c r="I4" s="4"/>
      <c r="J4" s="4"/>
      <c r="K4" s="4"/>
      <c r="L4" s="4">
        <v>8</v>
      </c>
      <c r="M4" s="4">
        <v>9</v>
      </c>
      <c r="N4" s="4">
        <v>10</v>
      </c>
    </row>
    <row r="5" spans="1:15" s="6" customFormat="1" ht="18" customHeight="1">
      <c r="A5" s="5" t="s">
        <v>13</v>
      </c>
      <c r="B5" s="50" t="s">
        <v>14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1:15" s="15" customFormat="1" ht="13.8">
      <c r="A6" s="7"/>
      <c r="B6" s="8" t="s">
        <v>15</v>
      </c>
      <c r="C6" s="11">
        <v>315000</v>
      </c>
      <c r="D6" s="9" t="s">
        <v>35</v>
      </c>
      <c r="E6" s="10">
        <v>30</v>
      </c>
      <c r="F6" s="11">
        <v>315000</v>
      </c>
      <c r="G6" s="43">
        <v>46014</v>
      </c>
      <c r="H6" s="43">
        <v>45650</v>
      </c>
      <c r="I6" s="11"/>
      <c r="J6" s="13">
        <v>45700</v>
      </c>
      <c r="K6" s="11">
        <v>315000</v>
      </c>
      <c r="L6" s="14">
        <f>F6-K6</f>
        <v>0</v>
      </c>
      <c r="M6" s="11"/>
      <c r="N6" s="11">
        <f>L6</f>
        <v>0</v>
      </c>
    </row>
    <row r="7" spans="1:15" s="15" customFormat="1" ht="13.8">
      <c r="A7" s="7"/>
      <c r="B7" s="8"/>
      <c r="C7" s="11"/>
      <c r="D7" s="9"/>
      <c r="E7" s="10"/>
      <c r="F7" s="11"/>
      <c r="G7" s="43"/>
      <c r="H7" s="43"/>
      <c r="I7" s="11"/>
      <c r="J7" s="13"/>
      <c r="K7" s="11"/>
      <c r="L7" s="14"/>
      <c r="M7" s="11"/>
      <c r="N7" s="11"/>
    </row>
    <row r="8" spans="1:15" s="6" customFormat="1" ht="13.8">
      <c r="A8" s="16"/>
      <c r="B8" s="17" t="s">
        <v>16</v>
      </c>
      <c r="C8" s="18">
        <f>SUM(C6:C7)</f>
        <v>315000</v>
      </c>
      <c r="D8" s="18"/>
      <c r="E8" s="18"/>
      <c r="F8" s="18"/>
      <c r="G8" s="18"/>
      <c r="H8" s="18"/>
      <c r="I8" s="18">
        <f>SUM(I6:I7)</f>
        <v>0</v>
      </c>
      <c r="J8" s="18"/>
      <c r="K8" s="18">
        <f>SUM(K6:K7)</f>
        <v>315000</v>
      </c>
      <c r="L8" s="18">
        <f>SUM(L6:L7)</f>
        <v>0</v>
      </c>
      <c r="M8" s="18">
        <f>SUM(M6:M7)</f>
        <v>0</v>
      </c>
      <c r="N8" s="18">
        <f>SUM(N6:N7)</f>
        <v>0</v>
      </c>
    </row>
    <row r="9" spans="1:15" s="19" customFormat="1" ht="13.8">
      <c r="A9" s="5" t="s">
        <v>17</v>
      </c>
      <c r="B9" s="54" t="s">
        <v>18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5" s="15" customFormat="1" ht="55.2">
      <c r="A10" s="7"/>
      <c r="B10" s="20" t="s">
        <v>19</v>
      </c>
      <c r="C10" s="21">
        <v>952758</v>
      </c>
      <c r="D10" s="24" t="s">
        <v>20</v>
      </c>
      <c r="E10" s="9">
        <v>0.1</v>
      </c>
      <c r="F10" s="21">
        <v>952758</v>
      </c>
      <c r="G10" s="25" t="s">
        <v>21</v>
      </c>
      <c r="H10" s="13">
        <v>44467</v>
      </c>
      <c r="I10" s="21"/>
      <c r="J10" s="12"/>
      <c r="K10" s="21"/>
      <c r="L10" s="22">
        <f>C10</f>
        <v>952758</v>
      </c>
      <c r="M10" s="23"/>
      <c r="N10" s="22">
        <f>L10</f>
        <v>952758</v>
      </c>
    </row>
    <row r="11" spans="1:15" s="15" customFormat="1" ht="82.8">
      <c r="A11" s="7"/>
      <c r="B11" s="20" t="s">
        <v>19</v>
      </c>
      <c r="C11" s="21">
        <v>1550742.6</v>
      </c>
      <c r="D11" s="24" t="s">
        <v>22</v>
      </c>
      <c r="E11" s="9">
        <v>0.1</v>
      </c>
      <c r="F11" s="21">
        <v>1550742.6</v>
      </c>
      <c r="G11" s="25" t="s">
        <v>23</v>
      </c>
      <c r="H11" s="13">
        <v>44743</v>
      </c>
      <c r="I11" s="21"/>
      <c r="J11" s="12"/>
      <c r="K11" s="21"/>
      <c r="L11" s="22">
        <f>C11</f>
        <v>1550742.6</v>
      </c>
      <c r="M11" s="23"/>
      <c r="N11" s="22">
        <f>L11</f>
        <v>1550742.6</v>
      </c>
    </row>
    <row r="12" spans="1:15" s="15" customFormat="1" ht="41.4">
      <c r="A12" s="7"/>
      <c r="B12" s="8" t="s">
        <v>24</v>
      </c>
      <c r="C12" s="21">
        <v>0</v>
      </c>
      <c r="D12" s="24" t="s">
        <v>41</v>
      </c>
      <c r="E12" s="9">
        <v>0.1</v>
      </c>
      <c r="F12" s="11">
        <v>315000</v>
      </c>
      <c r="G12" s="12">
        <v>46010</v>
      </c>
      <c r="H12" s="13">
        <v>45699</v>
      </c>
      <c r="I12" s="11">
        <v>315000</v>
      </c>
      <c r="J12" s="13"/>
      <c r="K12" s="21"/>
      <c r="L12" s="14">
        <f>I12</f>
        <v>315000</v>
      </c>
      <c r="M12" s="11"/>
      <c r="N12" s="14">
        <f>I12</f>
        <v>315000</v>
      </c>
      <c r="O12" s="49"/>
    </row>
    <row r="13" spans="1:15" s="19" customFormat="1" ht="13.8">
      <c r="A13" s="26"/>
      <c r="B13" s="17" t="s">
        <v>16</v>
      </c>
      <c r="C13" s="27">
        <f>SUM(C10:C11)</f>
        <v>2503500.6</v>
      </c>
      <c r="D13" s="27"/>
      <c r="E13" s="27"/>
      <c r="F13" s="27"/>
      <c r="G13" s="27"/>
      <c r="H13" s="27"/>
      <c r="I13" s="27">
        <f>SUM(I10:I12)</f>
        <v>315000</v>
      </c>
      <c r="J13" s="27"/>
      <c r="K13" s="27">
        <f>SUM(K10:K11)</f>
        <v>0</v>
      </c>
      <c r="L13" s="27">
        <f>SUM(L10:L12)</f>
        <v>2818500.6</v>
      </c>
      <c r="M13" s="27">
        <f>SUM(M10:M11)</f>
        <v>0</v>
      </c>
      <c r="N13" s="27">
        <f>SUM(N10:N12)</f>
        <v>2818500.6</v>
      </c>
    </row>
    <row r="14" spans="1:15" s="6" customFormat="1" ht="13.8">
      <c r="A14" s="5" t="s">
        <v>25</v>
      </c>
      <c r="B14" s="54" t="s">
        <v>26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</row>
    <row r="15" spans="1:15" s="19" customFormat="1" ht="13.8">
      <c r="A15" s="26"/>
      <c r="B15" s="28" t="s">
        <v>16</v>
      </c>
      <c r="C15" s="26">
        <v>0</v>
      </c>
      <c r="D15" s="26"/>
      <c r="E15" s="26"/>
      <c r="F15" s="26"/>
      <c r="G15" s="26"/>
      <c r="H15" s="26"/>
      <c r="I15" s="26"/>
      <c r="J15" s="26"/>
      <c r="K15" s="26"/>
      <c r="L15" s="26">
        <v>0</v>
      </c>
      <c r="M15" s="28"/>
      <c r="N15" s="26">
        <v>0</v>
      </c>
    </row>
    <row r="16" spans="1:15" s="6" customFormat="1" ht="13.8">
      <c r="A16" s="5" t="s">
        <v>27</v>
      </c>
      <c r="B16" s="54" t="s">
        <v>28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</row>
    <row r="17" spans="1:14" s="6" customFormat="1" ht="13.8">
      <c r="A17" s="26"/>
      <c r="B17" s="28" t="s">
        <v>16</v>
      </c>
      <c r="C17" s="26">
        <v>0</v>
      </c>
      <c r="D17" s="26"/>
      <c r="E17" s="26"/>
      <c r="F17" s="26"/>
      <c r="G17" s="26"/>
      <c r="H17" s="26"/>
      <c r="I17" s="26"/>
      <c r="J17" s="26"/>
      <c r="K17" s="26"/>
      <c r="L17" s="26">
        <v>0</v>
      </c>
      <c r="M17" s="28"/>
      <c r="N17" s="26">
        <v>0</v>
      </c>
    </row>
    <row r="18" spans="1:14" s="6" customFormat="1" ht="13.8">
      <c r="A18" s="5" t="s">
        <v>29</v>
      </c>
      <c r="B18" s="54" t="s">
        <v>30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1:14" s="19" customFormat="1" ht="13.8">
      <c r="A19" s="16"/>
      <c r="B19" s="29" t="s">
        <v>16</v>
      </c>
      <c r="C19" s="26">
        <v>0</v>
      </c>
      <c r="D19" s="30"/>
      <c r="E19" s="31"/>
      <c r="F19" s="32"/>
      <c r="G19" s="33"/>
      <c r="H19" s="32"/>
      <c r="I19" s="32"/>
      <c r="J19" s="34"/>
      <c r="K19" s="26"/>
      <c r="L19" s="26">
        <v>0</v>
      </c>
      <c r="M19" s="35"/>
      <c r="N19" s="26">
        <v>0</v>
      </c>
    </row>
    <row r="20" spans="1:14" s="6" customFormat="1" ht="13.8">
      <c r="A20" s="5" t="s">
        <v>31</v>
      </c>
      <c r="B20" s="50" t="s">
        <v>32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/>
    </row>
    <row r="21" spans="1:14" s="6" customFormat="1" ht="13.8">
      <c r="A21" s="26"/>
      <c r="B21" s="28" t="s">
        <v>16</v>
      </c>
      <c r="C21" s="26">
        <v>0</v>
      </c>
      <c r="D21" s="26"/>
      <c r="E21" s="26"/>
      <c r="F21" s="36"/>
      <c r="G21" s="26"/>
      <c r="H21" s="26"/>
      <c r="I21" s="26"/>
      <c r="J21" s="26"/>
      <c r="K21" s="26"/>
      <c r="L21" s="26">
        <v>0</v>
      </c>
      <c r="M21" s="28"/>
      <c r="N21" s="26">
        <v>0</v>
      </c>
    </row>
    <row r="22" spans="1:14" s="39" customFormat="1" ht="13.8">
      <c r="A22" s="5" t="s">
        <v>33</v>
      </c>
      <c r="B22" s="37" t="s">
        <v>34</v>
      </c>
      <c r="C22" s="38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s="41" customFormat="1" ht="16.8">
      <c r="A23" s="16"/>
      <c r="B23" s="17" t="s">
        <v>16</v>
      </c>
      <c r="C23" s="40">
        <f>SUM(C8,C13)</f>
        <v>2818500.6</v>
      </c>
      <c r="D23" s="40"/>
      <c r="E23" s="40"/>
      <c r="F23" s="40"/>
      <c r="G23" s="40"/>
      <c r="H23" s="40"/>
      <c r="I23" s="40">
        <f>I8+I13+I19</f>
        <v>315000</v>
      </c>
      <c r="J23" s="40"/>
      <c r="K23" s="40">
        <f>K8+K13+K19</f>
        <v>315000</v>
      </c>
      <c r="L23" s="40">
        <f>L8+L13</f>
        <v>2818500.6</v>
      </c>
      <c r="M23" s="40">
        <f>M8+M13</f>
        <v>0</v>
      </c>
      <c r="N23" s="40">
        <f>SUM(N8,N13)</f>
        <v>2818500.6</v>
      </c>
    </row>
    <row r="24" spans="1:14">
      <c r="A24" s="44"/>
      <c r="B24" s="53"/>
      <c r="C24" s="53"/>
      <c r="D24" s="53"/>
      <c r="E24" s="53"/>
      <c r="F24" s="53"/>
      <c r="G24" s="53"/>
      <c r="H24" s="53"/>
      <c r="I24" s="53"/>
      <c r="J24" s="53"/>
      <c r="K24" s="45"/>
      <c r="L24" s="45"/>
      <c r="M24" s="46"/>
      <c r="N24" s="47"/>
    </row>
    <row r="26" spans="1:14" ht="18">
      <c r="D26" s="42"/>
      <c r="I26" s="48"/>
    </row>
    <row r="27" spans="1:14" ht="18">
      <c r="D27" s="42"/>
    </row>
    <row r="28" spans="1:14" ht="18">
      <c r="D28" s="42"/>
      <c r="G28" s="42"/>
    </row>
  </sheetData>
  <mergeCells count="16">
    <mergeCell ref="A1:N1"/>
    <mergeCell ref="A2:A3"/>
    <mergeCell ref="B2:B3"/>
    <mergeCell ref="C2:C3"/>
    <mergeCell ref="D2:D3"/>
    <mergeCell ref="E2:E3"/>
    <mergeCell ref="F2:G2"/>
    <mergeCell ref="H2:H3"/>
    <mergeCell ref="I2:I3"/>
    <mergeCell ref="J2:K2"/>
    <mergeCell ref="L2:N2"/>
    <mergeCell ref="B24:J24"/>
    <mergeCell ref="B9:N9"/>
    <mergeCell ref="B14:N14"/>
    <mergeCell ref="B16:N16"/>
    <mergeCell ref="B18:N18"/>
  </mergeCells>
  <pageMargins left="0.59" right="0.15748031496062992" top="0.23622047244094491" bottom="0.15748031496062992" header="0.15748031496062992" footer="0.1574803149606299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01.08.2025</vt:lpstr>
      <vt:lpstr>'01.08.2025'!Область_печати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</dc:creator>
  <cp:lastModifiedBy>Л</cp:lastModifiedBy>
  <dcterms:created xsi:type="dcterms:W3CDTF">2024-11-07T08:31:34Z</dcterms:created>
  <dcterms:modified xsi:type="dcterms:W3CDTF">2025-08-12T06:35:51Z</dcterms:modified>
</cp:coreProperties>
</file>