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01.11.2025" sheetId="1" r:id="rId1"/>
  </sheets>
  <definedNames>
    <definedName name="_xlnm.Print_Area" localSheetId="0">'01.11.2025'!$A$1:$N$23</definedName>
  </definedNames>
  <calcPr calcId="124519"/>
</workbook>
</file>

<file path=xl/calcChain.xml><?xml version="1.0" encoding="utf-8"?>
<calcChain xmlns="http://schemas.openxmlformats.org/spreadsheetml/2006/main">
  <c r="M13" i="1"/>
  <c r="K13"/>
  <c r="I13"/>
  <c r="C13"/>
  <c r="N12"/>
  <c r="L12"/>
  <c r="N11"/>
  <c r="L11"/>
  <c r="L10"/>
  <c r="L13" s="1"/>
  <c r="M8"/>
  <c r="M23" s="1"/>
  <c r="L8"/>
  <c r="K8"/>
  <c r="I8"/>
  <c r="C8"/>
  <c r="C23" s="1"/>
  <c r="N6"/>
  <c r="N8" s="1"/>
  <c r="L6"/>
  <c r="L23" l="1"/>
  <c r="K23"/>
  <c r="N10"/>
  <c r="N13" s="1"/>
  <c r="I23"/>
  <c r="N23"/>
</calcChain>
</file>

<file path=xl/sharedStrings.xml><?xml version="1.0" encoding="utf-8"?>
<sst xmlns="http://schemas.openxmlformats.org/spreadsheetml/2006/main" count="49" uniqueCount="42">
  <si>
    <t xml:space="preserve">                          Выписка (расшифровка) из муниципальной долговой книги города Орла по состоянию на 01.11.2025 года</t>
  </si>
  <si>
    <t>№</t>
  </si>
  <si>
    <t>Кредитор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</si>
  <si>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01.01.2025 г.</t>
    </r>
    <r>
      <rPr>
        <sz val="10"/>
        <rFont val="Arial Cyr"/>
        <charset val="204"/>
      </rPr>
      <t xml:space="preserve"> (тыс.руб.)</t>
    </r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</si>
  <si>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</si>
  <si>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</si>
  <si>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</si>
  <si>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</si>
  <si>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 xml:space="preserve">Получено в 2025 г.           (тыс. руб.)                                     </t>
  </si>
  <si>
    <t xml:space="preserve">Погашено в 2025 г.                 </t>
  </si>
  <si>
    <r>
      <t>Задолженность на</t>
    </r>
    <r>
      <rPr>
        <b/>
        <sz val="10"/>
        <rFont val="Arial Cyr"/>
        <charset val="204"/>
      </rPr>
      <t xml:space="preserve"> 01.11.2025г</t>
    </r>
    <r>
      <rPr>
        <sz val="10"/>
        <rFont val="Arial Cyr"/>
        <charset val="204"/>
      </rPr>
      <t>. (тыс.руб.)</t>
    </r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</si>
  <si>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</si>
  <si>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</si>
  <si>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</si>
  <si>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</si>
  <si>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</si>
  <si>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</si>
  <si>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</si>
  <si>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</si>
  <si>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</si>
  <si>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 xml:space="preserve">ПАО  Сбербанк </t>
  </si>
  <si>
    <t>№078/24-КС от 23.12.2024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</si>
  <si>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</si>
  <si>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</si>
  <si>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</si>
  <si>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</si>
  <si>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№1 от 23.09.2021                (Д/с от 22.10.2025)</t>
  </si>
  <si>
    <t>20.11.2025 - 63517,333; 20.11.2026 - 254068,667; 20.11.2030 - 105862,0;
20.11.2031 - 105862,0; 20.11.2032 - 105862,0; 20.11.2033 - 105862,0;    20.11.2034 - 105862,0;      01.09.2035 - 105862,0.</t>
  </si>
  <si>
    <t>№2 от 01.07.2022                      (Д/с от 22.10.2025)</t>
  </si>
  <si>
    <t>20.11.2025 - 129228,55;   20.11.2026 - 129228,55; 20.11.2027 - 258457,10; 20.11.2030 - 172304,733;    20.11.2031 - 172304,733;  20.11.2032 - 172304,733; 20.11.2033 - 172304,733;   20.11.2034 - 172304,734; 01.09.2035 - 172304,734.</t>
  </si>
  <si>
    <t>УФК по Орловской области</t>
  </si>
  <si>
    <t>№54-09-28/1 от 05.02.2025 (Д/с №1 от 11.02.2025; Д/с №3 от 25.07.2025)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</si>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</sst>
</file>

<file path=xl/styles.xml><?xml version="1.0" encoding="utf-8"?>
<styleSheet xmlns="http://schemas.openxmlformats.org/spreadsheetml/2006/main">
  <numFmts count="2">
    <numFmt numFmtId="164" formatCode="0.0"/>
    <numFmt numFmtId="166" formatCode="#,##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8" fillId="0" borderId="9">
      <alignment horizontal="right"/>
    </xf>
  </cellStyleXfs>
  <cellXfs count="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2" fillId="0" borderId="0" xfId="0" applyFont="1"/>
    <xf numFmtId="0" fontId="4" fillId="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0" fontId="2" fillId="3" borderId="0" xfId="0" applyFont="1" applyFill="1"/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4" fillId="0" borderId="0" xfId="0" applyFont="1"/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right" vertical="center"/>
    </xf>
    <xf numFmtId="14" fontId="4" fillId="0" borderId="6" xfId="0" applyNumberFormat="1" applyFont="1" applyFill="1" applyBorder="1" applyAlignment="1">
      <alignment horizontal="right" vertical="center" wrapText="1"/>
    </xf>
    <xf numFmtId="14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0" fontId="4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6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6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4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4" fontId="2" fillId="0" borderId="6" xfId="0" applyNumberFormat="1" applyFont="1" applyBorder="1" applyAlignme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0" fillId="0" borderId="0" xfId="0" applyNumberFormat="1"/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9"/>
  <sheetViews>
    <sheetView tabSelected="1" view="pageBreakPreview" zoomScale="80" zoomScaleSheetLayoutView="80" workbookViewId="0">
      <selection activeCell="D11" sqref="D11"/>
    </sheetView>
  </sheetViews>
  <sheetFormatPr defaultRowHeight="12.75"/>
  <cols>
    <col min="1" max="1" width="3.140625" customWidth="1"/>
    <col min="2" max="2" width="25.42578125" customWidth="1"/>
    <col min="3" max="3" width="15" customWidth="1"/>
    <col min="4" max="4" width="19.42578125" customWidth="1"/>
    <col min="5" max="5" width="12.5703125" customWidth="1"/>
    <col min="6" max="6" width="14.5703125" customWidth="1"/>
    <col min="7" max="7" width="27" customWidth="1"/>
    <col min="8" max="9" width="12.85546875" customWidth="1"/>
    <col min="10" max="10" width="12.42578125" customWidth="1"/>
    <col min="11" max="11" width="14.28515625" customWidth="1"/>
    <col min="12" max="12" width="14.140625" customWidth="1"/>
    <col min="13" max="13" width="12.42578125" customWidth="1"/>
    <col min="14" max="14" width="13.7109375" customWidth="1"/>
  </cols>
  <sheetData>
    <row r="1" spans="1:15" ht="4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43.5" customHeight="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6"/>
      <c r="H2" s="3" t="s">
        <v>7</v>
      </c>
      <c r="I2" s="3" t="s">
        <v>8</v>
      </c>
      <c r="J2" s="5" t="s">
        <v>9</v>
      </c>
      <c r="K2" s="6"/>
      <c r="L2" s="5" t="s">
        <v>10</v>
      </c>
      <c r="M2" s="7"/>
      <c r="N2" s="8"/>
    </row>
    <row r="3" spans="1:15" ht="37.9" customHeight="1">
      <c r="A3" s="9"/>
      <c r="B3" s="9"/>
      <c r="C3" s="10"/>
      <c r="D3" s="11"/>
      <c r="E3" s="12"/>
      <c r="F3" s="13" t="s">
        <v>11</v>
      </c>
      <c r="G3" s="13" t="s">
        <v>12</v>
      </c>
      <c r="H3" s="12"/>
      <c r="I3" s="12"/>
      <c r="J3" s="13" t="s">
        <v>13</v>
      </c>
      <c r="K3" s="13" t="s">
        <v>14</v>
      </c>
      <c r="L3" s="14" t="s">
        <v>15</v>
      </c>
      <c r="M3" s="15" t="s">
        <v>16</v>
      </c>
      <c r="N3" s="15" t="s">
        <v>17</v>
      </c>
    </row>
    <row r="4" spans="1:15" ht="12.75" customHeight="1">
      <c r="A4" s="16"/>
      <c r="B4" s="16">
        <v>2</v>
      </c>
      <c r="C4" s="16">
        <v>3</v>
      </c>
      <c r="D4" s="16">
        <v>4</v>
      </c>
      <c r="E4" s="16">
        <v>5</v>
      </c>
      <c r="F4" s="16">
        <v>6</v>
      </c>
      <c r="G4" s="16">
        <v>7</v>
      </c>
      <c r="H4" s="16"/>
      <c r="I4" s="16"/>
      <c r="J4" s="16"/>
      <c r="K4" s="16"/>
      <c r="L4" s="16">
        <v>8</v>
      </c>
      <c r="M4" s="16">
        <v>9</v>
      </c>
      <c r="N4" s="16">
        <v>10</v>
      </c>
    </row>
    <row r="5" spans="1:15" s="21" customFormat="1" ht="18" customHeight="1">
      <c r="A5" s="17" t="s">
        <v>18</v>
      </c>
      <c r="B5" s="18" t="s">
        <v>19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5" s="30" customFormat="1" ht="30.75" customHeight="1">
      <c r="A6" s="22"/>
      <c r="B6" s="25" t="s">
        <v>20</v>
      </c>
      <c r="C6" s="24">
        <v>315000</v>
      </c>
      <c r="D6" s="25" t="s">
        <v>21</v>
      </c>
      <c r="E6" s="26">
        <v>30</v>
      </c>
      <c r="F6" s="24">
        <v>315000</v>
      </c>
      <c r="G6" s="27">
        <v>46014</v>
      </c>
      <c r="H6" s="27">
        <v>45650</v>
      </c>
      <c r="I6" s="24"/>
      <c r="J6" s="28">
        <v>45700</v>
      </c>
      <c r="K6" s="24">
        <v>315000</v>
      </c>
      <c r="L6" s="29">
        <f>F6-K6</f>
        <v>0</v>
      </c>
      <c r="M6" s="24"/>
      <c r="N6" s="24">
        <f>L6</f>
        <v>0</v>
      </c>
    </row>
    <row r="7" spans="1:15" s="30" customFormat="1" ht="30.75" customHeight="1">
      <c r="A7" s="22"/>
      <c r="B7" s="23"/>
      <c r="C7" s="24"/>
      <c r="D7" s="31"/>
      <c r="E7" s="26"/>
      <c r="F7" s="24"/>
      <c r="G7" s="27"/>
      <c r="H7" s="27"/>
      <c r="I7" s="24"/>
      <c r="J7" s="28"/>
      <c r="K7" s="24"/>
      <c r="L7" s="29"/>
      <c r="M7" s="24"/>
      <c r="N7" s="24"/>
    </row>
    <row r="8" spans="1:15" s="21" customFormat="1" ht="18" customHeight="1">
      <c r="A8" s="32"/>
      <c r="B8" s="33" t="s">
        <v>22</v>
      </c>
      <c r="C8" s="34">
        <f>SUM(C6:C7)</f>
        <v>315000</v>
      </c>
      <c r="D8" s="34"/>
      <c r="E8" s="34"/>
      <c r="F8" s="34"/>
      <c r="G8" s="34"/>
      <c r="H8" s="34"/>
      <c r="I8" s="34">
        <f>SUM(I6:I7)</f>
        <v>0</v>
      </c>
      <c r="J8" s="34"/>
      <c r="K8" s="34">
        <f>SUM(K6:K7)</f>
        <v>315000</v>
      </c>
      <c r="L8" s="34">
        <f>SUM(L6:L7)</f>
        <v>0</v>
      </c>
      <c r="M8" s="34">
        <f>SUM(M6:M7)</f>
        <v>0</v>
      </c>
      <c r="N8" s="34">
        <f>SUM(N6:N7)</f>
        <v>0</v>
      </c>
    </row>
    <row r="9" spans="1:15" s="38" customFormat="1" ht="18" customHeight="1">
      <c r="A9" s="17" t="s">
        <v>23</v>
      </c>
      <c r="B9" s="35" t="s">
        <v>24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15" s="30" customFormat="1" ht="121.9" customHeight="1">
      <c r="A10" s="22"/>
      <c r="B10" s="39" t="s">
        <v>25</v>
      </c>
      <c r="C10" s="40">
        <v>952758</v>
      </c>
      <c r="D10" s="25" t="s">
        <v>26</v>
      </c>
      <c r="E10" s="31">
        <v>0.1</v>
      </c>
      <c r="F10" s="40">
        <v>952758</v>
      </c>
      <c r="G10" s="41" t="s">
        <v>27</v>
      </c>
      <c r="H10" s="28">
        <v>44467</v>
      </c>
      <c r="I10" s="40"/>
      <c r="J10" s="42"/>
      <c r="K10" s="40"/>
      <c r="L10" s="43">
        <f>C10</f>
        <v>952758</v>
      </c>
      <c r="M10" s="44"/>
      <c r="N10" s="43">
        <f>L10</f>
        <v>952758</v>
      </c>
    </row>
    <row r="11" spans="1:15" s="30" customFormat="1" ht="139.9" customHeight="1">
      <c r="A11" s="22"/>
      <c r="B11" s="39" t="s">
        <v>25</v>
      </c>
      <c r="C11" s="40">
        <v>1550742.6</v>
      </c>
      <c r="D11" s="25" t="s">
        <v>28</v>
      </c>
      <c r="E11" s="31">
        <v>0.1</v>
      </c>
      <c r="F11" s="40">
        <v>1550742.6</v>
      </c>
      <c r="G11" s="41" t="s">
        <v>29</v>
      </c>
      <c r="H11" s="28">
        <v>44743</v>
      </c>
      <c r="I11" s="40"/>
      <c r="J11" s="42"/>
      <c r="K11" s="40"/>
      <c r="L11" s="43">
        <f>C11</f>
        <v>1550742.6</v>
      </c>
      <c r="M11" s="44"/>
      <c r="N11" s="43">
        <f>L11</f>
        <v>1550742.6</v>
      </c>
    </row>
    <row r="12" spans="1:15" s="30" customFormat="1" ht="85.5" customHeight="1">
      <c r="A12" s="22"/>
      <c r="B12" s="25" t="s">
        <v>30</v>
      </c>
      <c r="C12" s="40">
        <v>0</v>
      </c>
      <c r="D12" s="25" t="s">
        <v>31</v>
      </c>
      <c r="E12" s="31">
        <v>0.1</v>
      </c>
      <c r="F12" s="24">
        <v>315000</v>
      </c>
      <c r="G12" s="42">
        <v>46010</v>
      </c>
      <c r="H12" s="28">
        <v>45699</v>
      </c>
      <c r="I12" s="24">
        <v>315000</v>
      </c>
      <c r="J12" s="28"/>
      <c r="K12" s="40"/>
      <c r="L12" s="29">
        <f>I12</f>
        <v>315000</v>
      </c>
      <c r="M12" s="24"/>
      <c r="N12" s="29">
        <f>I12</f>
        <v>315000</v>
      </c>
      <c r="O12" s="45"/>
    </row>
    <row r="13" spans="1:15" s="38" customFormat="1" ht="18" customHeight="1">
      <c r="A13" s="46"/>
      <c r="B13" s="33" t="s">
        <v>22</v>
      </c>
      <c r="C13" s="47">
        <f>SUM(C10:C11)</f>
        <v>2503500.6</v>
      </c>
      <c r="D13" s="47"/>
      <c r="E13" s="47"/>
      <c r="F13" s="47"/>
      <c r="G13" s="47"/>
      <c r="H13" s="47"/>
      <c r="I13" s="47">
        <f>SUM(I10:I12)</f>
        <v>315000</v>
      </c>
      <c r="J13" s="47"/>
      <c r="K13" s="47">
        <f>SUM(K10:K11)</f>
        <v>0</v>
      </c>
      <c r="L13" s="47">
        <f>SUM(L10:L12)</f>
        <v>2818500.6</v>
      </c>
      <c r="M13" s="47">
        <f>SUM(M10:M11)</f>
        <v>0</v>
      </c>
      <c r="N13" s="47">
        <f>SUM(N10:N12)</f>
        <v>2818500.6</v>
      </c>
    </row>
    <row r="14" spans="1:15" s="21" customFormat="1" ht="18" customHeight="1">
      <c r="A14" s="17" t="s">
        <v>32</v>
      </c>
      <c r="B14" s="35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5" s="38" customFormat="1" ht="15" customHeight="1">
      <c r="A15" s="46"/>
      <c r="B15" s="48" t="s">
        <v>22</v>
      </c>
      <c r="C15" s="46">
        <v>0</v>
      </c>
      <c r="D15" s="46"/>
      <c r="E15" s="46"/>
      <c r="F15" s="46"/>
      <c r="G15" s="46"/>
      <c r="H15" s="46"/>
      <c r="I15" s="46"/>
      <c r="J15" s="46"/>
      <c r="K15" s="46"/>
      <c r="L15" s="46">
        <v>0</v>
      </c>
      <c r="M15" s="48"/>
      <c r="N15" s="46">
        <v>0</v>
      </c>
    </row>
    <row r="16" spans="1:15" s="21" customFormat="1" ht="18" customHeight="1">
      <c r="A16" s="17" t="s">
        <v>34</v>
      </c>
      <c r="B16" s="35" t="s">
        <v>35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1:14" s="21" customFormat="1" ht="14.25" customHeight="1">
      <c r="A17" s="46"/>
      <c r="B17" s="48" t="s">
        <v>22</v>
      </c>
      <c r="C17" s="46">
        <v>0</v>
      </c>
      <c r="D17" s="46"/>
      <c r="E17" s="46"/>
      <c r="F17" s="46"/>
      <c r="G17" s="46"/>
      <c r="H17" s="46"/>
      <c r="I17" s="46"/>
      <c r="J17" s="46"/>
      <c r="K17" s="46"/>
      <c r="L17" s="46">
        <v>0</v>
      </c>
      <c r="M17" s="48"/>
      <c r="N17" s="46">
        <v>0</v>
      </c>
    </row>
    <row r="18" spans="1:14" s="21" customFormat="1" ht="18" customHeight="1">
      <c r="A18" s="17" t="s">
        <v>36</v>
      </c>
      <c r="B18" s="35" t="s">
        <v>37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</row>
    <row r="19" spans="1:14" s="38" customFormat="1" ht="15" customHeight="1">
      <c r="A19" s="32"/>
      <c r="B19" s="49" t="s">
        <v>22</v>
      </c>
      <c r="C19" s="46">
        <v>0</v>
      </c>
      <c r="D19" s="50"/>
      <c r="E19" s="51"/>
      <c r="F19" s="52"/>
      <c r="G19" s="53"/>
      <c r="H19" s="52"/>
      <c r="I19" s="52"/>
      <c r="J19" s="54"/>
      <c r="K19" s="46"/>
      <c r="L19" s="46">
        <v>0</v>
      </c>
      <c r="M19" s="55"/>
      <c r="N19" s="46">
        <v>0</v>
      </c>
    </row>
    <row r="20" spans="1:14" s="21" customFormat="1" ht="18" customHeight="1">
      <c r="A20" s="17" t="s">
        <v>38</v>
      </c>
      <c r="B20" s="18" t="s">
        <v>39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</row>
    <row r="21" spans="1:14" s="21" customFormat="1" ht="15" customHeight="1">
      <c r="A21" s="46"/>
      <c r="B21" s="48" t="s">
        <v>22</v>
      </c>
      <c r="C21" s="46">
        <v>0</v>
      </c>
      <c r="D21" s="46"/>
      <c r="E21" s="46"/>
      <c r="F21" s="56"/>
      <c r="G21" s="46"/>
      <c r="H21" s="46"/>
      <c r="I21" s="46"/>
      <c r="J21" s="46"/>
      <c r="K21" s="46"/>
      <c r="L21" s="46">
        <v>0</v>
      </c>
      <c r="M21" s="48"/>
      <c r="N21" s="46">
        <v>0</v>
      </c>
    </row>
    <row r="22" spans="1:14" s="59" customFormat="1" ht="17.25" customHeight="1">
      <c r="A22" s="17" t="s">
        <v>40</v>
      </c>
      <c r="B22" s="57" t="s">
        <v>41</v>
      </c>
      <c r="C22" s="58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s="61" customFormat="1" ht="16.5">
      <c r="A23" s="32"/>
      <c r="B23" s="33" t="s">
        <v>22</v>
      </c>
      <c r="C23" s="60">
        <f>SUM(C8,C13)</f>
        <v>2818500.6</v>
      </c>
      <c r="D23" s="60"/>
      <c r="E23" s="60"/>
      <c r="F23" s="60"/>
      <c r="G23" s="60"/>
      <c r="H23" s="60"/>
      <c r="I23" s="60">
        <f>I8+I13+I19</f>
        <v>315000</v>
      </c>
      <c r="J23" s="60"/>
      <c r="K23" s="60">
        <f>K8+K13+K19</f>
        <v>315000</v>
      </c>
      <c r="L23" s="60">
        <f>L8+L13</f>
        <v>2818500.6</v>
      </c>
      <c r="M23" s="60">
        <f>M8+M13</f>
        <v>0</v>
      </c>
      <c r="N23" s="60">
        <f>SUM(N8,N13)</f>
        <v>2818500.6</v>
      </c>
    </row>
    <row r="24" spans="1:14" ht="66.7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4"/>
      <c r="L24" s="64"/>
      <c r="M24" s="65"/>
      <c r="N24" s="66"/>
    </row>
    <row r="25" spans="1:14" ht="28.5" customHeight="1">
      <c r="A25" s="67"/>
      <c r="B25" s="67"/>
      <c r="C25" s="67"/>
      <c r="D25" s="67"/>
      <c r="E25" s="67"/>
      <c r="F25" s="61"/>
      <c r="G25" s="61"/>
      <c r="H25" s="61"/>
      <c r="I25" s="61"/>
      <c r="J25" s="61"/>
      <c r="K25" s="61"/>
      <c r="L25" s="68"/>
      <c r="M25" s="68"/>
      <c r="N25" s="68"/>
    </row>
    <row r="27" spans="1:14" ht="18.75">
      <c r="D27" s="69"/>
      <c r="I27" s="70"/>
    </row>
    <row r="28" spans="1:14" ht="18.75">
      <c r="D28" s="69"/>
    </row>
    <row r="29" spans="1:14" ht="18.75">
      <c r="D29" s="69"/>
      <c r="G29" s="69"/>
    </row>
  </sheetData>
  <mergeCells count="18">
    <mergeCell ref="A25:E25"/>
    <mergeCell ref="L25:N25"/>
    <mergeCell ref="L2:N2"/>
    <mergeCell ref="B9:N9"/>
    <mergeCell ref="B14:N14"/>
    <mergeCell ref="B16:N16"/>
    <mergeCell ref="B18:N18"/>
    <mergeCell ref="B24:J24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</mergeCells>
  <pageMargins left="0.59" right="0.15748031496062992" top="0.23622047244094491" bottom="0.15748031496062992" header="0.15748031496062992" footer="0.15748031496062992"/>
  <pageSetup paperSize="9" scale="66" orientation="landscape" r:id="rId1"/>
  <headerFooter alignWithMargins="0"/>
  <rowBreaks count="1" manualBreakCount="1">
    <brk id="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01.11.2025</vt:lpstr>
      <vt:lpstr>'01.11.2025'!Область_печати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</dc:creator>
  <cp:lastModifiedBy>Суслова</cp:lastModifiedBy>
  <cp:lastPrinted>2025-11-14T07:13:23Z</cp:lastPrinted>
  <dcterms:created xsi:type="dcterms:W3CDTF">2025-11-14T07:10:29Z</dcterms:created>
  <dcterms:modified xsi:type="dcterms:W3CDTF">2025-11-14T07:15:15Z</dcterms:modified>
</cp:coreProperties>
</file>