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20" windowWidth="15480" windowHeight="11640" tabRatio="555"/>
  </bookViews>
  <sheets>
    <sheet name="Орел" sheetId="4" r:id="rId1"/>
  </sheets>
  <calcPr calcId="114210" fullPrecision="0"/>
</workbook>
</file>

<file path=xl/calcChain.xml><?xml version="1.0" encoding="utf-8"?>
<calcChain xmlns="http://schemas.openxmlformats.org/spreadsheetml/2006/main">
  <c r="P45" i="4"/>
  <c r="R47"/>
  <c r="R62"/>
  <c r="R79"/>
  <c r="R93"/>
  <c r="R11"/>
  <c r="S47"/>
  <c r="S62"/>
  <c r="S79"/>
  <c r="S93"/>
  <c r="S11"/>
  <c r="Q47"/>
  <c r="Q62"/>
  <c r="Q79"/>
  <c r="Q93"/>
  <c r="Q11"/>
  <c r="T11"/>
  <c r="P11"/>
  <c r="U12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10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47"/>
  <c r="O93"/>
  <c r="O91"/>
  <c r="N93"/>
  <c r="M93"/>
  <c r="M91"/>
  <c r="L93"/>
  <c r="K93"/>
  <c r="J93"/>
  <c r="I93"/>
  <c r="I91"/>
  <c r="H93"/>
  <c r="H91"/>
  <c r="G93"/>
  <c r="G91"/>
  <c r="N91"/>
  <c r="L91"/>
  <c r="K91"/>
  <c r="J91"/>
  <c r="O88"/>
  <c r="N88"/>
  <c r="M88"/>
  <c r="M79"/>
  <c r="M77"/>
  <c r="L88"/>
  <c r="L79"/>
  <c r="L77"/>
  <c r="K88"/>
  <c r="J88"/>
  <c r="I88"/>
  <c r="I79"/>
  <c r="I77"/>
  <c r="H88"/>
  <c r="H79"/>
  <c r="H77"/>
  <c r="G88"/>
  <c r="O79"/>
  <c r="O77"/>
  <c r="N79"/>
  <c r="K79"/>
  <c r="K77"/>
  <c r="J79"/>
  <c r="G79"/>
  <c r="O70"/>
  <c r="N70"/>
  <c r="N62"/>
  <c r="N60"/>
  <c r="M70"/>
  <c r="M57"/>
  <c r="M12"/>
  <c r="L70"/>
  <c r="K70"/>
  <c r="J70"/>
  <c r="I70"/>
  <c r="I62"/>
  <c r="I60"/>
  <c r="H70"/>
  <c r="G70"/>
  <c r="O62"/>
  <c r="M62"/>
  <c r="L62"/>
  <c r="K62"/>
  <c r="J62"/>
  <c r="H62"/>
  <c r="G62"/>
  <c r="J60"/>
  <c r="O57"/>
  <c r="N57"/>
  <c r="L57"/>
  <c r="K57"/>
  <c r="J57"/>
  <c r="I57"/>
  <c r="H57"/>
  <c r="G57"/>
  <c r="O47"/>
  <c r="N47"/>
  <c r="M47"/>
  <c r="M45"/>
  <c r="L47"/>
  <c r="K47"/>
  <c r="K45"/>
  <c r="J47"/>
  <c r="I47"/>
  <c r="I45"/>
  <c r="H47"/>
  <c r="H45"/>
  <c r="G47"/>
  <c r="L45"/>
  <c r="O14"/>
  <c r="O13"/>
  <c r="N14"/>
  <c r="M14"/>
  <c r="L14"/>
  <c r="K14"/>
  <c r="K13"/>
  <c r="J14"/>
  <c r="I14"/>
  <c r="I13"/>
  <c r="H14"/>
  <c r="G14"/>
  <c r="G13"/>
  <c r="N13"/>
  <c r="J13"/>
  <c r="J12"/>
  <c r="J11"/>
  <c r="N12"/>
  <c r="J10"/>
  <c r="O45"/>
  <c r="M60"/>
  <c r="M11"/>
  <c r="M10"/>
  <c r="J77"/>
  <c r="N77"/>
  <c r="J45"/>
  <c r="N45"/>
  <c r="G77"/>
  <c r="M13"/>
  <c r="O60"/>
  <c r="O11"/>
  <c r="G12"/>
  <c r="K12"/>
  <c r="H60"/>
  <c r="L60"/>
  <c r="I11"/>
  <c r="I12"/>
  <c r="H13"/>
  <c r="H11"/>
  <c r="L13"/>
  <c r="L11"/>
  <c r="G45"/>
  <c r="H12"/>
  <c r="L12"/>
  <c r="G60"/>
  <c r="G11"/>
  <c r="K60"/>
  <c r="K11"/>
  <c r="N11"/>
  <c r="O12"/>
  <c r="W11"/>
  <c r="N10"/>
  <c r="K10"/>
  <c r="L10"/>
  <c r="G10"/>
  <c r="W10"/>
  <c r="H10"/>
  <c r="I10"/>
  <c r="O10"/>
</calcChain>
</file>

<file path=xl/sharedStrings.xml><?xml version="1.0" encoding="utf-8"?>
<sst xmlns="http://schemas.openxmlformats.org/spreadsheetml/2006/main" count="293" uniqueCount="185">
  <si>
    <t xml:space="preserve">
</t>
  </si>
  <si>
    <t>Адрес
МКД</t>
  </si>
  <si>
    <t>Документ,
подтверждающий
признание МКД
аварийным</t>
  </si>
  <si>
    <t>Планируемая дата окончания
переселения</t>
  </si>
  <si>
    <t>Планируемая дата сноса/
реконструкции  МКД</t>
  </si>
  <si>
    <t>чел.</t>
  </si>
  <si>
    <t>Общая площадь жилых
помещений МКД</t>
  </si>
  <si>
    <t>Количество расселяемых жилых
помещений</t>
  </si>
  <si>
    <t>ед.</t>
  </si>
  <si>
    <t>частная
собственность</t>
  </si>
  <si>
    <t>муниципальная
собственность</t>
  </si>
  <si>
    <t>Расселяемая площадь жилых
помещений</t>
  </si>
  <si>
    <t>Стоимость переселения граждан</t>
  </si>
  <si>
    <t>руб.</t>
  </si>
  <si>
    <t>в том числе:</t>
  </si>
  <si>
    <t>за счет средств
бюджета субъекта
Российской
Федерации</t>
  </si>
  <si>
    <t xml:space="preserve">
</t>
  </si>
  <si>
    <t xml:space="preserve">
</t>
  </si>
  <si>
    <t>X</t>
  </si>
  <si>
    <t>Заключение МВК № 131</t>
  </si>
  <si>
    <t>Заключение МВК №226/20</t>
  </si>
  <si>
    <t>Заключение МВК №411</t>
  </si>
  <si>
    <t>Заключение МВК №220/15</t>
  </si>
  <si>
    <t>Всего по этапу 2014 года с финансовой поддержкой Фонда:</t>
  </si>
  <si>
    <t>Заключение МВК №226/14</t>
  </si>
  <si>
    <t>Заключение МВК №226/24</t>
  </si>
  <si>
    <t>Заключение МВК №226/25</t>
  </si>
  <si>
    <t>Заключение МВК №226/26</t>
  </si>
  <si>
    <t>Заключение МВК №220/3</t>
  </si>
  <si>
    <t>Заключение МВК № 129</t>
  </si>
  <si>
    <t>Заключение МВК №220/20</t>
  </si>
  <si>
    <t>Заключение МВК №220/16</t>
  </si>
  <si>
    <t>Заключение МВК №220/17</t>
  </si>
  <si>
    <t>Заключение МВК №220/19</t>
  </si>
  <si>
    <t>Всего по этапу 2015 года с финансовой поддержкой Фонда:</t>
  </si>
  <si>
    <t>Заключение МВК №226/31</t>
  </si>
  <si>
    <t>Заключение МВК №226/27</t>
  </si>
  <si>
    <t>Заключение МВК №226/28</t>
  </si>
  <si>
    <t>Заключение МВК №226/15</t>
  </si>
  <si>
    <t>Заключение МВК №226/17</t>
  </si>
  <si>
    <t>Заключение МВК №226/48</t>
  </si>
  <si>
    <t>Заключение МВК №226/21</t>
  </si>
  <si>
    <t>Заключение МВК №226/41</t>
  </si>
  <si>
    <t>Заключение МВК №226/42</t>
  </si>
  <si>
    <t>Заключение МВК №226/35</t>
  </si>
  <si>
    <t>Заключение МВК №226/36</t>
  </si>
  <si>
    <t>Заключение МВК №226/53</t>
  </si>
  <si>
    <t>Всего по этапу 2016 года, в т.ч.:</t>
  </si>
  <si>
    <t>Всего по этапу 2016 года с финансовой поддержкой Фонда:</t>
  </si>
  <si>
    <t>Заключение МВК №407</t>
  </si>
  <si>
    <t>Заключение МВК №402</t>
  </si>
  <si>
    <t>Заключение МВК № 397</t>
  </si>
  <si>
    <t>Заключение МВК №307</t>
  </si>
  <si>
    <t>Заключение МВК №401</t>
  </si>
  <si>
    <t>Заключение МВК №375</t>
  </si>
  <si>
    <t>Заключение МВК №226/39</t>
  </si>
  <si>
    <t>Заключение МВК №226/40</t>
  </si>
  <si>
    <t>Заключение МВК №226/38</t>
  </si>
  <si>
    <t>Всего по этапу 2016 года без финансовой поддержки Фонда:</t>
  </si>
  <si>
    <t>Всего по этапу 2017 года, в т.ч.:</t>
  </si>
  <si>
    <t>Всего по этапу 2017 года с финансовой поддержкой Фонда:</t>
  </si>
  <si>
    <t>Заключение МВК № 432</t>
  </si>
  <si>
    <t>Заключение МВК №473</t>
  </si>
  <si>
    <t>Заключение МВК №435</t>
  </si>
  <si>
    <t>Заключение МВК № 430</t>
  </si>
  <si>
    <t>Заключение МВК №431</t>
  </si>
  <si>
    <t>Заключение МВК № 423</t>
  </si>
  <si>
    <t>Заключение МВК № 425</t>
  </si>
  <si>
    <t>Заключение МВК № 424</t>
  </si>
  <si>
    <t>Заключение МВК № 226/50</t>
  </si>
  <si>
    <t>Заключение МВК № 226/6</t>
  </si>
  <si>
    <t>Заключение МВК № 226/8</t>
  </si>
  <si>
    <t>Заключение МВК № 226/13</t>
  </si>
  <si>
    <t>Заключение МВК № 226/9</t>
  </si>
  <si>
    <t>Заключение МВК № 226/12</t>
  </si>
  <si>
    <t>Заключение МВК № 226/16</t>
  </si>
  <si>
    <t>Заключение МВК № 226/20</t>
  </si>
  <si>
    <t>Заключение МВК № 226/29</t>
  </si>
  <si>
    <t>Заключение МВК № 220/2</t>
  </si>
  <si>
    <t>Заключение МВК № 220/4</t>
  </si>
  <si>
    <t>Заключение МВК № 220/6</t>
  </si>
  <si>
    <t>Заключение МВК № 226/49</t>
  </si>
  <si>
    <t>Заключение МВК № 411</t>
  </si>
  <si>
    <t>Заключение МВК № 226/47</t>
  </si>
  <si>
    <t>Заключение МВК № 412</t>
  </si>
  <si>
    <t>Заключение МВК № 220/8</t>
  </si>
  <si>
    <t>Заключение МВК № 474</t>
  </si>
  <si>
    <t>Заключение МВК № 475</t>
  </si>
  <si>
    <t>Заключение МВК № 476</t>
  </si>
  <si>
    <t>Заключение МВК № 442</t>
  </si>
  <si>
    <t>Заключение МВК № 226/43</t>
  </si>
  <si>
    <t>Заключение МВК № 226/37</t>
  </si>
  <si>
    <t>Заключение МВК № 220/11</t>
  </si>
  <si>
    <t>Заключение МВК № 220/15</t>
  </si>
  <si>
    <t>№</t>
  </si>
  <si>
    <t>кв. м</t>
  </si>
  <si>
    <t>номер</t>
  </si>
  <si>
    <t>дата</t>
  </si>
  <si>
    <t>Число жителей, всего</t>
  </si>
  <si>
    <t>Число жителей, планируемых
 к переселению</t>
  </si>
  <si>
    <t>всего</t>
  </si>
  <si>
    <t>Всего по этапу 2013–2014 годов                                          с финансовой поддержкой Фонда:</t>
  </si>
  <si>
    <t>г. Орёл, пер. Лескова, д. 1</t>
  </si>
  <si>
    <t>г. Орёл, ул. Автовокзальная, д. 12</t>
  </si>
  <si>
    <t>г. Орёл, ул. Автовокзальная, д. 16</t>
  </si>
  <si>
    <t>г. Орёл, ул. Автовокзальная, д. 2</t>
  </si>
  <si>
    <t>г. Орёл, ул. Автовокзальная, д. 20</t>
  </si>
  <si>
    <t>г. Орёл, ул. Автовокзальная, д. 8</t>
  </si>
  <si>
    <t>г. Орёл, ул. Карачевская, д. 30</t>
  </si>
  <si>
    <t>г. Орёл, ул. Карачевская, д. 36</t>
  </si>
  <si>
    <t>г. Орёл, ул. Корчагина, д. 56</t>
  </si>
  <si>
    <t>г. Орёл, ул. 4-я Курская, д. 42, корп. а</t>
  </si>
  <si>
    <t>г. Орёл, ул. 4-я Курская, д. 42, корп. д</t>
  </si>
  <si>
    <t>г. Орёл, ул. 4-я Курская, д. 42, корп. ж</t>
  </si>
  <si>
    <t>г. Орёл, ул. Лескова, д. 12</t>
  </si>
  <si>
    <t>г. Орёл, ул. Плещеевская, д. 2</t>
  </si>
  <si>
    <t>г. Орёл, ул. Полесская, д. 18</t>
  </si>
  <si>
    <t>г. Орёл, ул. Розы Люксембург, д. 15, литера а</t>
  </si>
  <si>
    <t>г .Орёл, ул. Русанова, д. 19, корп.а</t>
  </si>
  <si>
    <t>г. Орёл, ул. Салтыкова-Щедрина, д. 5</t>
  </si>
  <si>
    <t>г. Орёл, ул. Салтыкова-Щедрина, д. 7</t>
  </si>
  <si>
    <t>г. Орёл, ул. Салтыкова-Щедрина, д. 9</t>
  </si>
  <si>
    <t>г. Орёл, ул. Старо-Московская, д. 55</t>
  </si>
  <si>
    <t>г. Орёл, ул. Холодная, д. 9</t>
  </si>
  <si>
    <t>г. Орёл, ул. Широко-Холодная, д. 6</t>
  </si>
  <si>
    <t>г. Орёл, Московское ш., д. 16</t>
  </si>
  <si>
    <t>г. Орёл, Старо-Московское ш., д. 1</t>
  </si>
  <si>
    <t>г. Орёл, Рабочий  городок, д. 1</t>
  </si>
  <si>
    <t>г. Орёл, Рабочий  городок, д. 13</t>
  </si>
  <si>
    <t>г. Орёл, Рабочий  городок, д. 2</t>
  </si>
  <si>
    <t>г. Орёл, Рабочий  городок, д. 38</t>
  </si>
  <si>
    <t>г. Орёл, ул. Автовокзальная, д. 18</t>
  </si>
  <si>
    <t>г. Орёл, ул. Карачевская, д. 44а</t>
  </si>
  <si>
    <t>г. Орёл, ул. Карачевская, д. 44б</t>
  </si>
  <si>
    <t>г. Орёл, ул. Карачевская, д. 51а</t>
  </si>
  <si>
    <t>г. Орёл, ул. 4-я Курская, д. 42г</t>
  </si>
  <si>
    <t>г. Орёл, ул. Московская, д. 55</t>
  </si>
  <si>
    <t>г. Орёл, Старо-Московское ш., д. 11</t>
  </si>
  <si>
    <t>г. Орёл, Старо-Московское ш., д. 3</t>
  </si>
  <si>
    <t>г. Орёл, Старо-Московское ш., д. 5а</t>
  </si>
  <si>
    <t>г. Орёл, Старо-Московское ш., д. 9</t>
  </si>
  <si>
    <t>г. Орёл, ул. Ватная, д. 3</t>
  </si>
  <si>
    <t>г. Орёл, ул. Карачевская, д. 36а</t>
  </si>
  <si>
    <t>г. Орёл, ул. Карачевская, д. 44в</t>
  </si>
  <si>
    <t>г. Орёл, ул. Карачевская, д. 46</t>
  </si>
  <si>
    <t>г. Орёл, ул. Полесская, д. 20</t>
  </si>
  <si>
    <t>г. Орёл, ул.  2-я Посадская, д. 14а</t>
  </si>
  <si>
    <t>г.  Орёл, ул. Холодная, д .5</t>
  </si>
  <si>
    <t>г.  Орёл, ул.  Холодная,  д. 7</t>
  </si>
  <si>
    <t>г. Орёл, ул. Широко-Холодная, д. 2</t>
  </si>
  <si>
    <t>г. Орёл, ул. Широко-Холодная, д. 4</t>
  </si>
  <si>
    <t>г. Орёл, Наугорское ш., д. 64</t>
  </si>
  <si>
    <t>г. Орёл, ул. Ватная, д. 5</t>
  </si>
  <si>
    <t>г. Орёл, ул. Ватная, д. 7</t>
  </si>
  <si>
    <t>г. Орёл, ул. Кирпичная, д. 32</t>
  </si>
  <si>
    <t>г. Орёл, ул. Коллективная, д. 3</t>
  </si>
  <si>
    <t>г. Орёл, ул. Коллективная, д. 3, литера а</t>
  </si>
  <si>
    <t>г. Орёл, ул. Ленина, д. 19/2</t>
  </si>
  <si>
    <t>г. Орёл, ул. Спивака, д. 73/8</t>
  </si>
  <si>
    <t>г. Орёл, ул. Федотовой, д. 2</t>
  </si>
  <si>
    <t>г. Орёл, ул. Холодная, д. 1</t>
  </si>
  <si>
    <t>г. Орёл, ул. Холодная, д. 3</t>
  </si>
  <si>
    <t>г. Орёл, ул. Широко-Холодная, д. 8</t>
  </si>
  <si>
    <t>г. Орёл, ул. Андреева, д. 17</t>
  </si>
  <si>
    <t>г. Орёл, Рабочий городок, д. 28</t>
  </si>
  <si>
    <t>г. Орёл, Рабочий городок, д. 36</t>
  </si>
  <si>
    <t>г. Орёл, ул. Максима Горького, д. 118</t>
  </si>
  <si>
    <t>г. Орёл, ул. Карачевская, д. 71,                                                                                                         корп. в</t>
  </si>
  <si>
    <t>Дополнительные источники финансироания</t>
  </si>
  <si>
    <t>Внебюджетные
источники
финансирования</t>
  </si>
  <si>
    <t>за счет средст Фонда</t>
  </si>
  <si>
    <t>за счет местного бюджета</t>
  </si>
  <si>
    <t>Всего по городу Орлу 2013–2017 годы, в т.ч.:</t>
  </si>
  <si>
    <t>Всего по городу Орлу 2013–2017 годы,                                                      с финансовой поддержкой Фонда:</t>
  </si>
  <si>
    <t>Всего по городу Орлу 2013–2017 годы,                                                                                                                    без финансовой поддержки Фонда:</t>
  </si>
  <si>
    <t xml:space="preserve">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</si>
  <si>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 ведомственной целевой программе "Переселение граждан, проживающих на территории города Орла, из  жилищного фонда, признанного в период с 01.01.2012 года  до 01.01.2013 года в установленном порядке аварийным и подлежащим сносу" на 2014-2016 годы</t>
  </si>
  <si>
    <t>Перечень аварийных многоквартирных домов, претендующих на финансовую поддержку Фонда содействия реформированию ЖКХ и областного бюджета, а также участвующих в договорах развития застроенных территорий города Орла</t>
  </si>
  <si>
    <t>Всего по этапу 2013–2014 годов</t>
  </si>
  <si>
    <t>Всего по этапу 2013–2014 годов без финансовой поддержки Фонда - за счет ДРЗТ</t>
  </si>
  <si>
    <t>Всего по этапу 2014 года</t>
  </si>
  <si>
    <t>Всего по этапу 2015 года</t>
  </si>
  <si>
    <t>Всего по этапу 2015 года без финансовой поддержки Фонда - за счет ДРЗТ</t>
  </si>
  <si>
    <t>Всего по этапу 2017 года без финансовой поддержки Фонда за счет ДРЗТ</t>
  </si>
  <si>
    <t>Всего по этапу 2014 года без финансовой поддержки Фонда - за счет ДРЗТ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</si>
</sst>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##\ ###\ ###\ ##0"/>
    <numFmt numFmtId="165" formatCode="_-* #,##0_р_._-;\-* #,##0_р_._-;_-* &quot;-&quot;??_р_._-;_-@_-"/>
    <numFmt numFmtId="166" formatCode="#,##0.00_ ;\-#,##0.00\ "/>
  </numFmts>
  <fonts count="18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24"/>
      <color indexed="8"/>
      <name val="Times New Roman"/>
      <family val="1"/>
      <charset val="204"/>
    </font>
    <font>
      <sz val="24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43" fontId="11" fillId="0" borderId="0" applyFont="0" applyFill="0" applyBorder="0" applyAlignment="0" applyProtection="0"/>
  </cellStyleXfs>
  <cellXfs count="97">
    <xf numFmtId="0" fontId="0" fillId="0" borderId="0" xfId="0"/>
    <xf numFmtId="0" fontId="7" fillId="0" borderId="0" xfId="0" applyFont="1" applyFill="1"/>
    <xf numFmtId="0" fontId="0" fillId="0" borderId="0" xfId="0" applyFill="1"/>
    <xf numFmtId="4" fontId="0" fillId="0" borderId="0" xfId="0" applyNumberFormat="1" applyFill="1" applyAlignment="1"/>
    <xf numFmtId="0" fontId="0" fillId="0" borderId="0" xfId="0" applyFill="1" applyAlignment="1"/>
    <xf numFmtId="0" fontId="8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4" fontId="6" fillId="0" borderId="1" xfId="0" applyNumberFormat="1" applyFont="1" applyFill="1" applyBorder="1" applyAlignment="1">
      <alignment horizontal="center" vertical="center" textRotation="90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/>
    </xf>
    <xf numFmtId="1" fontId="6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43" fontId="6" fillId="0" borderId="1" xfId="2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4" fontId="0" fillId="0" borderId="0" xfId="0" applyNumberFormat="1" applyFill="1"/>
    <xf numFmtId="164" fontId="6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 vertical="center" wrapText="1"/>
    </xf>
    <xf numFmtId="43" fontId="0" fillId="0" borderId="0" xfId="0" applyNumberFormat="1" applyFill="1"/>
    <xf numFmtId="0" fontId="6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7" fillId="0" borderId="1" xfId="0" applyFont="1" applyFill="1" applyBorder="1" applyAlignment="1">
      <alignment horizontal="left" vertical="center" wrapText="1"/>
    </xf>
    <xf numFmtId="43" fontId="5" fillId="0" borderId="1" xfId="2" applyFont="1" applyFill="1" applyBorder="1" applyAlignment="1">
      <alignment horizontal="center" vertical="center" wrapText="1"/>
    </xf>
    <xf numFmtId="43" fontId="6" fillId="0" borderId="1" xfId="2" applyFont="1" applyFill="1" applyBorder="1" applyAlignment="1">
      <alignment vertical="center" wrapText="1"/>
    </xf>
    <xf numFmtId="43" fontId="6" fillId="0" borderId="4" xfId="2" applyFont="1" applyFill="1" applyBorder="1" applyAlignment="1">
      <alignment horizontal="left" vertical="center" wrapText="1" indent="2"/>
    </xf>
    <xf numFmtId="0" fontId="8" fillId="0" borderId="3" xfId="0" applyFont="1" applyFill="1" applyBorder="1" applyAlignment="1">
      <alignment horizontal="center" vertical="center" wrapText="1"/>
    </xf>
    <xf numFmtId="165" fontId="6" fillId="0" borderId="3" xfId="2" applyNumberFormat="1" applyFont="1" applyFill="1" applyBorder="1" applyAlignment="1">
      <alignment horizontal="center" vertical="center" wrapText="1"/>
    </xf>
    <xf numFmtId="43" fontId="6" fillId="0" borderId="3" xfId="2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3" fontId="6" fillId="0" borderId="2" xfId="2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5" fontId="6" fillId="2" borderId="1" xfId="2" applyNumberFormat="1" applyFont="1" applyFill="1" applyBorder="1" applyAlignment="1">
      <alignment horizontal="center" vertical="center" wrapText="1"/>
    </xf>
    <xf numFmtId="43" fontId="6" fillId="2" borderId="1" xfId="2" applyFont="1" applyFill="1" applyBorder="1" applyAlignment="1">
      <alignment horizontal="center" vertical="center" wrapText="1"/>
    </xf>
    <xf numFmtId="0" fontId="0" fillId="2" borderId="0" xfId="0" applyFill="1"/>
    <xf numFmtId="0" fontId="8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5" fontId="6" fillId="0" borderId="2" xfId="2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166" fontId="6" fillId="0" borderId="1" xfId="2" applyNumberFormat="1" applyFont="1" applyFill="1" applyBorder="1" applyAlignment="1">
      <alignment horizontal="center" vertical="center" wrapText="1"/>
    </xf>
    <xf numFmtId="166" fontId="6" fillId="2" borderId="1" xfId="2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vertical="center" textRotation="90" wrapText="1"/>
    </xf>
    <xf numFmtId="4" fontId="9" fillId="0" borderId="0" xfId="0" applyNumberFormat="1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textRotation="90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00"/>
  <sheetViews>
    <sheetView tabSelected="1" zoomScale="75" zoomScaleNormal="75" workbookViewId="0">
      <pane xSplit="2" ySplit="9" topLeftCell="C85" activePane="bottomRight" state="frozen"/>
      <selection activeCell="A5" sqref="A5"/>
      <selection pane="topRight" activeCell="C5" sqref="C5"/>
      <selection pane="bottomLeft" activeCell="A11" sqref="A11"/>
      <selection pane="bottomRight" activeCell="A100" sqref="A100"/>
    </sheetView>
  </sheetViews>
  <sheetFormatPr defaultRowHeight="15.75"/>
  <cols>
    <col min="1" max="1" width="4.5703125" style="1" customWidth="1"/>
    <col min="2" max="2" width="36" style="1" customWidth="1"/>
    <col min="3" max="3" width="14.28515625" style="2" customWidth="1"/>
    <col min="4" max="4" width="10.85546875" style="2" customWidth="1"/>
    <col min="5" max="5" width="11" style="2" customWidth="1"/>
    <col min="6" max="6" width="11.28515625" style="2" customWidth="1"/>
    <col min="7" max="7" width="8" style="2" customWidth="1"/>
    <col min="8" max="8" width="8.5703125" style="2" customWidth="1"/>
    <col min="9" max="9" width="12.28515625" style="3" customWidth="1"/>
    <col min="10" max="10" width="6.7109375" style="4" customWidth="1"/>
    <col min="11" max="11" width="7" style="4" customWidth="1"/>
    <col min="12" max="12" width="7.42578125" style="4" customWidth="1"/>
    <col min="13" max="13" width="12.7109375" style="3" customWidth="1"/>
    <col min="14" max="14" width="11.85546875" style="3" customWidth="1"/>
    <col min="15" max="15" width="12.140625" style="3" customWidth="1"/>
    <col min="16" max="16" width="19.140625" style="3" customWidth="1"/>
    <col min="17" max="17" width="18.28515625" style="3" customWidth="1"/>
    <col min="18" max="18" width="18.7109375" style="3" customWidth="1"/>
    <col min="19" max="19" width="20.7109375" style="3" customWidth="1"/>
    <col min="20" max="20" width="18.140625" style="3" customWidth="1"/>
    <col min="21" max="21" width="17.5703125" style="3" customWidth="1"/>
    <col min="22" max="22" width="0" style="2" hidden="1" customWidth="1"/>
    <col min="23" max="23" width="19.140625" style="2" hidden="1" customWidth="1"/>
    <col min="24" max="24" width="25.28515625" style="2" customWidth="1"/>
    <col min="25" max="25" width="14.42578125" style="2" customWidth="1"/>
    <col min="26" max="16384" width="9.140625" style="2"/>
  </cols>
  <sheetData>
    <row r="1" spans="1:24" s="65" customFormat="1" ht="20.25" customHeight="1">
      <c r="A1" s="64"/>
      <c r="B1" s="64"/>
      <c r="I1" s="66"/>
      <c r="M1" s="66"/>
      <c r="N1" s="69" t="s">
        <v>175</v>
      </c>
      <c r="O1" s="70"/>
      <c r="P1" s="70"/>
      <c r="Q1" s="70"/>
      <c r="R1" s="70"/>
      <c r="S1" s="70"/>
      <c r="T1" s="70"/>
    </row>
    <row r="2" spans="1:24" s="65" customFormat="1" ht="70.5" customHeight="1">
      <c r="A2" s="64"/>
      <c r="B2" s="64"/>
      <c r="I2" s="66"/>
      <c r="M2" s="66"/>
      <c r="N2" s="71" t="s">
        <v>176</v>
      </c>
      <c r="O2" s="71"/>
      <c r="P2" s="71"/>
      <c r="Q2" s="71"/>
      <c r="R2" s="71"/>
      <c r="S2" s="71"/>
      <c r="T2" s="71"/>
    </row>
    <row r="3" spans="1:24" s="65" customFormat="1">
      <c r="A3" s="64"/>
      <c r="B3" s="64"/>
      <c r="I3" s="66"/>
      <c r="M3" s="66"/>
      <c r="N3" s="66"/>
      <c r="O3" s="66"/>
      <c r="P3" s="66"/>
      <c r="Q3" s="66"/>
      <c r="R3" s="66"/>
      <c r="S3" s="66"/>
      <c r="T3" s="66"/>
    </row>
    <row r="4" spans="1:24" s="65" customFormat="1" ht="68.25" customHeight="1">
      <c r="A4" s="72" t="s">
        <v>177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63" t="s">
        <v>0</v>
      </c>
    </row>
    <row r="5" spans="1:24" ht="47.25" customHeight="1">
      <c r="A5" s="91" t="s">
        <v>94</v>
      </c>
      <c r="B5" s="91" t="s">
        <v>1</v>
      </c>
      <c r="C5" s="91" t="s">
        <v>2</v>
      </c>
      <c r="D5" s="92"/>
      <c r="E5" s="93" t="s">
        <v>3</v>
      </c>
      <c r="F5" s="93" t="s">
        <v>4</v>
      </c>
      <c r="G5" s="93" t="s">
        <v>98</v>
      </c>
      <c r="H5" s="93" t="s">
        <v>99</v>
      </c>
      <c r="I5" s="74" t="s">
        <v>6</v>
      </c>
      <c r="J5" s="91" t="s">
        <v>7</v>
      </c>
      <c r="K5" s="92"/>
      <c r="L5" s="92"/>
      <c r="M5" s="75" t="s">
        <v>11</v>
      </c>
      <c r="N5" s="96"/>
      <c r="O5" s="96"/>
      <c r="P5" s="75" t="s">
        <v>12</v>
      </c>
      <c r="Q5" s="75"/>
      <c r="R5" s="75"/>
      <c r="S5" s="75"/>
      <c r="T5" s="75"/>
      <c r="U5" s="75"/>
      <c r="V5" s="5" t="s">
        <v>16</v>
      </c>
    </row>
    <row r="6" spans="1:24" ht="18" customHeight="1">
      <c r="A6" s="92"/>
      <c r="B6" s="92"/>
      <c r="C6" s="92"/>
      <c r="D6" s="92"/>
      <c r="E6" s="92"/>
      <c r="F6" s="92"/>
      <c r="G6" s="92"/>
      <c r="H6" s="92"/>
      <c r="I6" s="96"/>
      <c r="J6" s="93" t="s">
        <v>100</v>
      </c>
      <c r="K6" s="91" t="s">
        <v>14</v>
      </c>
      <c r="L6" s="92"/>
      <c r="M6" s="74" t="s">
        <v>100</v>
      </c>
      <c r="N6" s="91" t="s">
        <v>14</v>
      </c>
      <c r="O6" s="92"/>
      <c r="P6" s="74" t="s">
        <v>100</v>
      </c>
      <c r="Q6" s="75" t="s">
        <v>14</v>
      </c>
      <c r="R6" s="75"/>
      <c r="S6" s="75"/>
      <c r="T6" s="75"/>
      <c r="U6" s="75"/>
    </row>
    <row r="7" spans="1:24" ht="98.25" customHeight="1">
      <c r="A7" s="92"/>
      <c r="B7" s="92"/>
      <c r="C7" s="93" t="s">
        <v>96</v>
      </c>
      <c r="D7" s="94" t="s">
        <v>97</v>
      </c>
      <c r="E7" s="92"/>
      <c r="F7" s="92"/>
      <c r="G7" s="92"/>
      <c r="H7" s="92"/>
      <c r="I7" s="96"/>
      <c r="J7" s="92"/>
      <c r="K7" s="6" t="s">
        <v>9</v>
      </c>
      <c r="L7" s="6" t="s">
        <v>10</v>
      </c>
      <c r="M7" s="96"/>
      <c r="N7" s="7" t="s">
        <v>9</v>
      </c>
      <c r="O7" s="7" t="s">
        <v>10</v>
      </c>
      <c r="P7" s="74"/>
      <c r="Q7" s="7" t="s">
        <v>170</v>
      </c>
      <c r="R7" s="7" t="s">
        <v>15</v>
      </c>
      <c r="S7" s="7" t="s">
        <v>171</v>
      </c>
      <c r="T7" s="68" t="s">
        <v>168</v>
      </c>
      <c r="U7" s="68" t="s">
        <v>169</v>
      </c>
      <c r="V7" s="5" t="s">
        <v>17</v>
      </c>
    </row>
    <row r="8" spans="1:24" ht="19.5" customHeight="1">
      <c r="A8" s="92"/>
      <c r="B8" s="92"/>
      <c r="C8" s="92"/>
      <c r="D8" s="95"/>
      <c r="E8" s="92"/>
      <c r="F8" s="92"/>
      <c r="G8" s="9" t="s">
        <v>5</v>
      </c>
      <c r="H8" s="9" t="s">
        <v>5</v>
      </c>
      <c r="I8" s="10" t="s">
        <v>95</v>
      </c>
      <c r="J8" s="9" t="s">
        <v>8</v>
      </c>
      <c r="K8" s="9" t="s">
        <v>8</v>
      </c>
      <c r="L8" s="9" t="s">
        <v>8</v>
      </c>
      <c r="M8" s="10" t="s">
        <v>95</v>
      </c>
      <c r="N8" s="10" t="s">
        <v>95</v>
      </c>
      <c r="O8" s="10" t="s">
        <v>95</v>
      </c>
      <c r="P8" s="10"/>
      <c r="Q8" s="10" t="s">
        <v>13</v>
      </c>
      <c r="R8" s="10" t="s">
        <v>13</v>
      </c>
      <c r="S8" s="10" t="s">
        <v>13</v>
      </c>
      <c r="T8" s="10" t="s">
        <v>13</v>
      </c>
      <c r="U8" s="10" t="s">
        <v>13</v>
      </c>
      <c r="V8" s="5" t="s">
        <v>0</v>
      </c>
    </row>
    <row r="9" spans="1:24">
      <c r="A9" s="11">
        <v>1</v>
      </c>
      <c r="B9" s="11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67">
        <v>9</v>
      </c>
      <c r="J9" s="12">
        <v>10</v>
      </c>
      <c r="K9" s="12">
        <v>11</v>
      </c>
      <c r="L9" s="12">
        <v>12</v>
      </c>
      <c r="M9" s="12">
        <v>13</v>
      </c>
      <c r="N9" s="12">
        <v>14</v>
      </c>
      <c r="O9" s="12">
        <v>15</v>
      </c>
      <c r="P9" s="12"/>
      <c r="Q9" s="12">
        <v>17</v>
      </c>
      <c r="R9" s="12">
        <v>18</v>
      </c>
      <c r="S9" s="12">
        <v>19</v>
      </c>
      <c r="T9" s="12">
        <v>20</v>
      </c>
      <c r="U9" s="12">
        <v>21</v>
      </c>
    </row>
    <row r="10" spans="1:24" ht="41.25" hidden="1" customHeight="1">
      <c r="A10" s="78" t="s">
        <v>172</v>
      </c>
      <c r="B10" s="83"/>
      <c r="C10" s="13" t="s">
        <v>18</v>
      </c>
      <c r="D10" s="13" t="s">
        <v>18</v>
      </c>
      <c r="E10" s="13" t="s">
        <v>18</v>
      </c>
      <c r="F10" s="13" t="s">
        <v>18</v>
      </c>
      <c r="G10" s="14">
        <f t="shared" ref="G10:O10" si="0">G11+G12</f>
        <v>1580</v>
      </c>
      <c r="H10" s="14">
        <f t="shared" si="0"/>
        <v>1266</v>
      </c>
      <c r="I10" s="10">
        <f t="shared" si="0"/>
        <v>22690.13</v>
      </c>
      <c r="J10" s="15">
        <f t="shared" si="0"/>
        <v>497</v>
      </c>
      <c r="K10" s="15">
        <f t="shared" si="0"/>
        <v>236</v>
      </c>
      <c r="L10" s="15">
        <f t="shared" si="0"/>
        <v>261</v>
      </c>
      <c r="M10" s="16">
        <f t="shared" si="0"/>
        <v>17935.650000000001</v>
      </c>
      <c r="N10" s="16">
        <f t="shared" si="0"/>
        <v>8006.2</v>
      </c>
      <c r="O10" s="16">
        <f t="shared" si="0"/>
        <v>9929.4500000000007</v>
      </c>
      <c r="P10" s="16">
        <f>Q10+R10+S10+T10+U10</f>
        <v>782109301</v>
      </c>
      <c r="Q10" s="16">
        <v>313577968.70999998</v>
      </c>
      <c r="R10" s="16">
        <v>120153378.8</v>
      </c>
      <c r="S10" s="16">
        <v>117034117.48999999</v>
      </c>
      <c r="T10" s="16">
        <v>132094236</v>
      </c>
      <c r="U10" s="16">
        <v>99249600</v>
      </c>
      <c r="V10" s="17" t="s">
        <v>0</v>
      </c>
      <c r="W10" s="18" t="e">
        <f>#REF!-U12</f>
        <v>#REF!</v>
      </c>
    </row>
    <row r="11" spans="1:24" ht="34.5" hidden="1" customHeight="1">
      <c r="A11" s="78" t="s">
        <v>173</v>
      </c>
      <c r="B11" s="83"/>
      <c r="C11" s="13" t="s">
        <v>18</v>
      </c>
      <c r="D11" s="13" t="s">
        <v>18</v>
      </c>
      <c r="E11" s="13" t="s">
        <v>18</v>
      </c>
      <c r="F11" s="13" t="s">
        <v>18</v>
      </c>
      <c r="G11" s="19">
        <f>G14+G47+G62+G79+G93</f>
        <v>1342</v>
      </c>
      <c r="H11" s="19">
        <f t="shared" ref="H11:O11" si="1">H14+H47+H62+H79+H93</f>
        <v>1028</v>
      </c>
      <c r="I11" s="20">
        <f t="shared" si="1"/>
        <v>19813.330000000002</v>
      </c>
      <c r="J11" s="15">
        <f t="shared" si="1"/>
        <v>410</v>
      </c>
      <c r="K11" s="15">
        <f t="shared" si="1"/>
        <v>191</v>
      </c>
      <c r="L11" s="15">
        <f t="shared" si="1"/>
        <v>219</v>
      </c>
      <c r="M11" s="16">
        <f t="shared" si="1"/>
        <v>15058.85</v>
      </c>
      <c r="N11" s="16">
        <f t="shared" si="1"/>
        <v>6561.4</v>
      </c>
      <c r="O11" s="16">
        <f t="shared" si="1"/>
        <v>8497.4500000000007</v>
      </c>
      <c r="P11" s="16">
        <f t="shared" ref="P11:P44" si="2">Q11+R11+S11+T11+U11</f>
        <v>682859701</v>
      </c>
      <c r="Q11" s="16">
        <f>Q14+Q47+Q62+Q79+Q93</f>
        <v>313577968.70999998</v>
      </c>
      <c r="R11" s="16">
        <f>R14+R47+R62+R79+R93</f>
        <v>120153378.8</v>
      </c>
      <c r="S11" s="16">
        <f>S14+S47+S62+S79+S93</f>
        <v>117034117.48999999</v>
      </c>
      <c r="T11" s="16">
        <f>T13</f>
        <v>132094236</v>
      </c>
      <c r="U11" s="16">
        <v>0</v>
      </c>
      <c r="V11" s="17" t="s">
        <v>0</v>
      </c>
      <c r="W11" s="18" t="e">
        <f>R11+#REF!+U11</f>
        <v>#REF!</v>
      </c>
    </row>
    <row r="12" spans="1:24" ht="33" hidden="1" customHeight="1">
      <c r="A12" s="78" t="s">
        <v>174</v>
      </c>
      <c r="B12" s="83"/>
      <c r="C12" s="13" t="s">
        <v>18</v>
      </c>
      <c r="D12" s="13" t="s">
        <v>18</v>
      </c>
      <c r="E12" s="13" t="s">
        <v>18</v>
      </c>
      <c r="F12" s="13" t="s">
        <v>18</v>
      </c>
      <c r="G12" s="19">
        <f>G44+G57+G70+G88+G99</f>
        <v>238</v>
      </c>
      <c r="H12" s="19">
        <f t="shared" ref="H12:O12" si="3">H44+H57+H70+H88+H99</f>
        <v>238</v>
      </c>
      <c r="I12" s="20">
        <f t="shared" si="3"/>
        <v>2876.8</v>
      </c>
      <c r="J12" s="15">
        <f>J44+J57+J70+J88+J99</f>
        <v>87</v>
      </c>
      <c r="K12" s="15">
        <f t="shared" si="3"/>
        <v>45</v>
      </c>
      <c r="L12" s="15">
        <f t="shared" si="3"/>
        <v>42</v>
      </c>
      <c r="M12" s="16">
        <f t="shared" si="3"/>
        <v>2876.8</v>
      </c>
      <c r="N12" s="16">
        <f t="shared" si="3"/>
        <v>1444.8</v>
      </c>
      <c r="O12" s="16">
        <f t="shared" si="3"/>
        <v>1432</v>
      </c>
      <c r="P12" s="16">
        <f t="shared" si="2"/>
        <v>99249600</v>
      </c>
      <c r="Q12" s="16">
        <v>0</v>
      </c>
      <c r="R12" s="16">
        <v>0</v>
      </c>
      <c r="S12" s="16">
        <v>0</v>
      </c>
      <c r="T12" s="16">
        <v>0</v>
      </c>
      <c r="U12" s="16">
        <f>U45+U60+U77</f>
        <v>99249600</v>
      </c>
      <c r="V12" s="17" t="s">
        <v>0</v>
      </c>
      <c r="X12" s="21"/>
    </row>
    <row r="13" spans="1:24" ht="31.5" customHeight="1">
      <c r="A13" s="84" t="s">
        <v>178</v>
      </c>
      <c r="B13" s="85"/>
      <c r="C13" s="13" t="s">
        <v>18</v>
      </c>
      <c r="D13" s="13" t="s">
        <v>18</v>
      </c>
      <c r="E13" s="13" t="s">
        <v>18</v>
      </c>
      <c r="F13" s="13" t="s">
        <v>18</v>
      </c>
      <c r="G13" s="19">
        <f t="shared" ref="G13:O13" si="4">G14+G44</f>
        <v>720</v>
      </c>
      <c r="H13" s="19">
        <f t="shared" si="4"/>
        <v>449</v>
      </c>
      <c r="I13" s="10">
        <f t="shared" si="4"/>
        <v>10099.65</v>
      </c>
      <c r="J13" s="15">
        <f t="shared" si="4"/>
        <v>182</v>
      </c>
      <c r="K13" s="15">
        <f t="shared" si="4"/>
        <v>88</v>
      </c>
      <c r="L13" s="15">
        <f t="shared" si="4"/>
        <v>94</v>
      </c>
      <c r="M13" s="16">
        <f t="shared" si="4"/>
        <v>6765.35</v>
      </c>
      <c r="N13" s="16">
        <f t="shared" si="4"/>
        <v>3142.9</v>
      </c>
      <c r="O13" s="16">
        <f t="shared" si="4"/>
        <v>3622.45</v>
      </c>
      <c r="P13" s="16">
        <f t="shared" si="2"/>
        <v>303934126</v>
      </c>
      <c r="Q13" s="16">
        <v>87259169.170000002</v>
      </c>
      <c r="R13" s="16">
        <v>60485618.210000001</v>
      </c>
      <c r="S13" s="16">
        <v>24095102.620000001</v>
      </c>
      <c r="T13" s="16">
        <v>132094236</v>
      </c>
      <c r="U13" s="16">
        <v>0</v>
      </c>
      <c r="V13" s="17" t="s">
        <v>0</v>
      </c>
      <c r="X13" s="21"/>
    </row>
    <row r="14" spans="1:24" ht="35.25" hidden="1" customHeight="1">
      <c r="A14" s="78" t="s">
        <v>101</v>
      </c>
      <c r="B14" s="83"/>
      <c r="C14" s="13" t="s">
        <v>18</v>
      </c>
      <c r="D14" s="13" t="s">
        <v>18</v>
      </c>
      <c r="E14" s="13" t="s">
        <v>18</v>
      </c>
      <c r="F14" s="13" t="s">
        <v>18</v>
      </c>
      <c r="G14" s="19">
        <f>SUM(G15:G43)</f>
        <v>720</v>
      </c>
      <c r="H14" s="19">
        <f>SUM(H15:H43)</f>
        <v>449</v>
      </c>
      <c r="I14" s="20">
        <f>SUM(I15:I43)</f>
        <v>10099.65</v>
      </c>
      <c r="J14" s="15">
        <f t="shared" ref="J14:O14" si="5">SUM(J15:J43)</f>
        <v>182</v>
      </c>
      <c r="K14" s="15">
        <f t="shared" si="5"/>
        <v>88</v>
      </c>
      <c r="L14" s="15">
        <f t="shared" si="5"/>
        <v>94</v>
      </c>
      <c r="M14" s="16">
        <f t="shared" si="5"/>
        <v>6765.35</v>
      </c>
      <c r="N14" s="16">
        <f t="shared" si="5"/>
        <v>3142.9</v>
      </c>
      <c r="O14" s="16">
        <f t="shared" si="5"/>
        <v>3622.45</v>
      </c>
      <c r="P14" s="16">
        <f t="shared" si="2"/>
        <v>303934126</v>
      </c>
      <c r="Q14" s="16">
        <v>87259169.170000002</v>
      </c>
      <c r="R14" s="16">
        <v>60485618.210000001</v>
      </c>
      <c r="S14" s="16">
        <v>24095102.620000001</v>
      </c>
      <c r="T14" s="16">
        <v>132094236</v>
      </c>
      <c r="U14" s="16">
        <v>0</v>
      </c>
      <c r="V14" s="17" t="s">
        <v>0</v>
      </c>
    </row>
    <row r="15" spans="1:24" ht="25.5">
      <c r="A15" s="9">
        <v>1</v>
      </c>
      <c r="B15" s="22" t="s">
        <v>127</v>
      </c>
      <c r="C15" s="23" t="s">
        <v>66</v>
      </c>
      <c r="D15" s="24">
        <v>40786</v>
      </c>
      <c r="E15" s="24">
        <v>42004</v>
      </c>
      <c r="F15" s="24">
        <v>42368</v>
      </c>
      <c r="G15" s="19">
        <v>15</v>
      </c>
      <c r="H15" s="19">
        <v>15</v>
      </c>
      <c r="I15" s="10">
        <v>201.3</v>
      </c>
      <c r="J15" s="15">
        <v>5</v>
      </c>
      <c r="K15" s="15">
        <v>2</v>
      </c>
      <c r="L15" s="15">
        <v>3</v>
      </c>
      <c r="M15" s="16">
        <v>201.3</v>
      </c>
      <c r="N15" s="16">
        <v>70.2</v>
      </c>
      <c r="O15" s="16">
        <v>131.1</v>
      </c>
      <c r="P15" s="16">
        <f t="shared" si="2"/>
        <v>10340568</v>
      </c>
      <c r="Q15" s="16">
        <v>2596358.02</v>
      </c>
      <c r="R15" s="16">
        <v>1799722.84</v>
      </c>
      <c r="S15" s="16">
        <v>716939.14</v>
      </c>
      <c r="T15" s="16">
        <v>5227548</v>
      </c>
      <c r="U15" s="16">
        <v>0</v>
      </c>
    </row>
    <row r="16" spans="1:24" ht="29.25" customHeight="1">
      <c r="A16" s="9">
        <v>2</v>
      </c>
      <c r="B16" s="22" t="s">
        <v>128</v>
      </c>
      <c r="C16" s="23" t="s">
        <v>67</v>
      </c>
      <c r="D16" s="24">
        <v>40786</v>
      </c>
      <c r="E16" s="24">
        <v>42004</v>
      </c>
      <c r="F16" s="24">
        <v>42368</v>
      </c>
      <c r="G16" s="19">
        <v>5</v>
      </c>
      <c r="H16" s="19">
        <v>5</v>
      </c>
      <c r="I16" s="10">
        <v>75.599999999999994</v>
      </c>
      <c r="J16" s="15">
        <v>3</v>
      </c>
      <c r="K16" s="15">
        <v>3</v>
      </c>
      <c r="L16" s="15">
        <v>0</v>
      </c>
      <c r="M16" s="16">
        <v>75.599999999999994</v>
      </c>
      <c r="N16" s="16">
        <v>75.599999999999994</v>
      </c>
      <c r="O16" s="16">
        <v>0</v>
      </c>
      <c r="P16" s="16">
        <f t="shared" si="2"/>
        <v>6862968</v>
      </c>
      <c r="Q16" s="16">
        <v>975085.28</v>
      </c>
      <c r="R16" s="16">
        <v>675901.87</v>
      </c>
      <c r="S16" s="16">
        <v>269252.84999999998</v>
      </c>
      <c r="T16" s="16">
        <v>4942728</v>
      </c>
      <c r="U16" s="16">
        <v>0</v>
      </c>
    </row>
    <row r="17" spans="1:21" ht="25.5">
      <c r="A17" s="9">
        <v>3</v>
      </c>
      <c r="B17" s="22" t="s">
        <v>129</v>
      </c>
      <c r="C17" s="23" t="s">
        <v>68</v>
      </c>
      <c r="D17" s="24">
        <v>40786</v>
      </c>
      <c r="E17" s="24">
        <v>42004</v>
      </c>
      <c r="F17" s="24">
        <v>42368</v>
      </c>
      <c r="G17" s="19">
        <v>5</v>
      </c>
      <c r="H17" s="19">
        <v>5</v>
      </c>
      <c r="I17" s="10">
        <v>41.1</v>
      </c>
      <c r="J17" s="15">
        <v>2</v>
      </c>
      <c r="K17" s="15">
        <v>2</v>
      </c>
      <c r="L17" s="15">
        <v>0</v>
      </c>
      <c r="M17" s="16">
        <v>41.1</v>
      </c>
      <c r="N17" s="16">
        <v>41.1</v>
      </c>
      <c r="O17" s="16">
        <v>0</v>
      </c>
      <c r="P17" s="16">
        <f t="shared" si="2"/>
        <v>3477600</v>
      </c>
      <c r="Q17" s="16">
        <v>530105.89</v>
      </c>
      <c r="R17" s="16">
        <v>367454.59</v>
      </c>
      <c r="S17" s="16">
        <v>146379.51999999999</v>
      </c>
      <c r="T17" s="16">
        <v>2433660</v>
      </c>
      <c r="U17" s="16">
        <v>0</v>
      </c>
    </row>
    <row r="18" spans="1:21" ht="25.5">
      <c r="A18" s="9">
        <v>4</v>
      </c>
      <c r="B18" s="22" t="s">
        <v>130</v>
      </c>
      <c r="C18" s="23" t="s">
        <v>19</v>
      </c>
      <c r="D18" s="24">
        <v>39811</v>
      </c>
      <c r="E18" s="24">
        <v>42004</v>
      </c>
      <c r="F18" s="24">
        <v>42368</v>
      </c>
      <c r="G18" s="19">
        <v>47</v>
      </c>
      <c r="H18" s="19">
        <v>3</v>
      </c>
      <c r="I18" s="10">
        <v>423.9</v>
      </c>
      <c r="J18" s="15">
        <v>1</v>
      </c>
      <c r="K18" s="15">
        <v>1</v>
      </c>
      <c r="L18" s="15">
        <v>0</v>
      </c>
      <c r="M18" s="16">
        <v>41.8</v>
      </c>
      <c r="N18" s="16">
        <v>41.8</v>
      </c>
      <c r="O18" s="16">
        <v>0</v>
      </c>
      <c r="P18" s="16">
        <f t="shared" si="2"/>
        <v>2058240</v>
      </c>
      <c r="Q18" s="16">
        <v>539134.44999999995</v>
      </c>
      <c r="R18" s="16">
        <v>373712.94</v>
      </c>
      <c r="S18" s="16">
        <v>148872.60999999999</v>
      </c>
      <c r="T18" s="16">
        <v>996520</v>
      </c>
      <c r="U18" s="16">
        <v>0</v>
      </c>
    </row>
    <row r="19" spans="1:21" ht="39" customHeight="1">
      <c r="A19" s="9">
        <v>5</v>
      </c>
      <c r="B19" s="22" t="s">
        <v>102</v>
      </c>
      <c r="C19" s="23" t="s">
        <v>69</v>
      </c>
      <c r="D19" s="24">
        <v>40176</v>
      </c>
      <c r="E19" s="24">
        <v>42004</v>
      </c>
      <c r="F19" s="24">
        <v>42368</v>
      </c>
      <c r="G19" s="19">
        <v>35</v>
      </c>
      <c r="H19" s="19">
        <v>35</v>
      </c>
      <c r="I19" s="10">
        <v>442.7</v>
      </c>
      <c r="J19" s="15">
        <v>12</v>
      </c>
      <c r="K19" s="15">
        <v>7</v>
      </c>
      <c r="L19" s="15">
        <v>5</v>
      </c>
      <c r="M19" s="16">
        <v>442.7</v>
      </c>
      <c r="N19" s="16">
        <v>253.6</v>
      </c>
      <c r="O19" s="16">
        <v>189.1</v>
      </c>
      <c r="P19" s="16">
        <f t="shared" si="2"/>
        <v>19178530</v>
      </c>
      <c r="Q19" s="16">
        <v>5709923.9800000004</v>
      </c>
      <c r="R19" s="16">
        <v>3957959.78</v>
      </c>
      <c r="S19" s="16">
        <v>1576696.24</v>
      </c>
      <c r="T19" s="16">
        <v>7933950</v>
      </c>
      <c r="U19" s="16">
        <v>0</v>
      </c>
    </row>
    <row r="20" spans="1:21" ht="33" customHeight="1">
      <c r="A20" s="9">
        <v>6</v>
      </c>
      <c r="B20" s="22" t="s">
        <v>103</v>
      </c>
      <c r="C20" s="23" t="s">
        <v>70</v>
      </c>
      <c r="D20" s="24">
        <v>40163</v>
      </c>
      <c r="E20" s="24">
        <v>42004</v>
      </c>
      <c r="F20" s="24">
        <v>42368</v>
      </c>
      <c r="G20" s="19">
        <v>28</v>
      </c>
      <c r="H20" s="19">
        <v>28</v>
      </c>
      <c r="I20" s="10">
        <v>383.1</v>
      </c>
      <c r="J20" s="15">
        <v>9</v>
      </c>
      <c r="K20" s="15">
        <v>2</v>
      </c>
      <c r="L20" s="15">
        <v>7</v>
      </c>
      <c r="M20" s="16">
        <v>383.1</v>
      </c>
      <c r="N20" s="16">
        <v>92.2</v>
      </c>
      <c r="O20" s="16">
        <v>290.89999999999998</v>
      </c>
      <c r="P20" s="16">
        <f t="shared" si="2"/>
        <v>17563344</v>
      </c>
      <c r="Q20" s="16">
        <v>4941205.95</v>
      </c>
      <c r="R20" s="16">
        <v>3425105.9199999999</v>
      </c>
      <c r="S20" s="16">
        <v>1364428.13</v>
      </c>
      <c r="T20" s="16">
        <v>7832604</v>
      </c>
      <c r="U20" s="16">
        <v>0</v>
      </c>
    </row>
    <row r="21" spans="1:21" ht="33" customHeight="1">
      <c r="A21" s="9">
        <v>7</v>
      </c>
      <c r="B21" s="22" t="s">
        <v>104</v>
      </c>
      <c r="C21" s="23" t="s">
        <v>71</v>
      </c>
      <c r="D21" s="24">
        <v>40163</v>
      </c>
      <c r="E21" s="24">
        <v>42004</v>
      </c>
      <c r="F21" s="24">
        <v>42368</v>
      </c>
      <c r="G21" s="19">
        <v>30</v>
      </c>
      <c r="H21" s="19">
        <v>30</v>
      </c>
      <c r="I21" s="10">
        <v>387.8</v>
      </c>
      <c r="J21" s="15">
        <v>8</v>
      </c>
      <c r="K21" s="15">
        <v>3</v>
      </c>
      <c r="L21" s="15">
        <v>5</v>
      </c>
      <c r="M21" s="16">
        <v>387.8</v>
      </c>
      <c r="N21" s="16">
        <v>148.1</v>
      </c>
      <c r="O21" s="16">
        <v>239.7</v>
      </c>
      <c r="P21" s="16">
        <f t="shared" si="2"/>
        <v>16152330</v>
      </c>
      <c r="Q21" s="16">
        <v>5001826.34</v>
      </c>
      <c r="R21" s="16">
        <v>3467126.27</v>
      </c>
      <c r="S21" s="16">
        <v>1381167.39</v>
      </c>
      <c r="T21" s="16">
        <v>6302210</v>
      </c>
      <c r="U21" s="16">
        <v>0</v>
      </c>
    </row>
    <row r="22" spans="1:21" ht="37.5" customHeight="1">
      <c r="A22" s="9">
        <v>8</v>
      </c>
      <c r="B22" s="22" t="s">
        <v>105</v>
      </c>
      <c r="C22" s="23" t="s">
        <v>72</v>
      </c>
      <c r="D22" s="24">
        <v>40163</v>
      </c>
      <c r="E22" s="24">
        <v>42004</v>
      </c>
      <c r="F22" s="24">
        <v>42368</v>
      </c>
      <c r="G22" s="19">
        <v>26</v>
      </c>
      <c r="H22" s="19">
        <v>26</v>
      </c>
      <c r="I22" s="10">
        <v>398.3</v>
      </c>
      <c r="J22" s="15">
        <v>8</v>
      </c>
      <c r="K22" s="15">
        <v>4</v>
      </c>
      <c r="L22" s="15">
        <v>4</v>
      </c>
      <c r="M22" s="16">
        <v>398.3</v>
      </c>
      <c r="N22" s="16">
        <v>198.3</v>
      </c>
      <c r="O22" s="16">
        <v>200</v>
      </c>
      <c r="P22" s="16">
        <f t="shared" si="2"/>
        <v>15227260</v>
      </c>
      <c r="Q22" s="16">
        <v>5137254.8499999996</v>
      </c>
      <c r="R22" s="16">
        <v>3561001.53</v>
      </c>
      <c r="S22" s="16">
        <v>1418563.62</v>
      </c>
      <c r="T22" s="16">
        <v>5110440</v>
      </c>
      <c r="U22" s="16">
        <v>0</v>
      </c>
    </row>
    <row r="23" spans="1:21" ht="25.5">
      <c r="A23" s="9">
        <v>9</v>
      </c>
      <c r="B23" s="22" t="s">
        <v>106</v>
      </c>
      <c r="C23" s="23" t="s">
        <v>73</v>
      </c>
      <c r="D23" s="24">
        <v>40163</v>
      </c>
      <c r="E23" s="24">
        <v>42004</v>
      </c>
      <c r="F23" s="24">
        <v>42368</v>
      </c>
      <c r="G23" s="19">
        <v>24</v>
      </c>
      <c r="H23" s="19">
        <v>24</v>
      </c>
      <c r="I23" s="10">
        <v>381.2</v>
      </c>
      <c r="J23" s="15">
        <v>8</v>
      </c>
      <c r="K23" s="15">
        <v>5</v>
      </c>
      <c r="L23" s="15">
        <v>3</v>
      </c>
      <c r="M23" s="16">
        <v>381.2</v>
      </c>
      <c r="N23" s="16">
        <v>274.60000000000002</v>
      </c>
      <c r="O23" s="16">
        <v>106.6</v>
      </c>
      <c r="P23" s="16">
        <f t="shared" si="2"/>
        <v>17350042</v>
      </c>
      <c r="Q23" s="16">
        <v>4916699.84</v>
      </c>
      <c r="R23" s="16">
        <v>3408118.97</v>
      </c>
      <c r="S23" s="16">
        <v>1357661.19</v>
      </c>
      <c r="T23" s="16">
        <v>7667562</v>
      </c>
      <c r="U23" s="16">
        <v>0</v>
      </c>
    </row>
    <row r="24" spans="1:21" ht="25.5">
      <c r="A24" s="9">
        <v>10</v>
      </c>
      <c r="B24" s="22" t="s">
        <v>107</v>
      </c>
      <c r="C24" s="23" t="s">
        <v>74</v>
      </c>
      <c r="D24" s="24">
        <v>40163</v>
      </c>
      <c r="E24" s="24">
        <v>42004</v>
      </c>
      <c r="F24" s="24">
        <v>42368</v>
      </c>
      <c r="G24" s="19">
        <v>25</v>
      </c>
      <c r="H24" s="19">
        <v>25</v>
      </c>
      <c r="I24" s="10">
        <v>395.1</v>
      </c>
      <c r="J24" s="15">
        <v>8</v>
      </c>
      <c r="K24" s="15">
        <v>5</v>
      </c>
      <c r="L24" s="15">
        <v>3</v>
      </c>
      <c r="M24" s="16">
        <v>395.1</v>
      </c>
      <c r="N24" s="16">
        <v>260.5</v>
      </c>
      <c r="O24" s="16">
        <v>134.6</v>
      </c>
      <c r="P24" s="16">
        <f t="shared" si="2"/>
        <v>14746980</v>
      </c>
      <c r="Q24" s="16">
        <v>5095981.4000000004</v>
      </c>
      <c r="R24" s="16">
        <v>3532391.93</v>
      </c>
      <c r="S24" s="16">
        <v>1407166.67</v>
      </c>
      <c r="T24" s="16">
        <v>4711440</v>
      </c>
      <c r="U24" s="16">
        <v>0</v>
      </c>
    </row>
    <row r="25" spans="1:21" ht="25.5">
      <c r="A25" s="9">
        <v>11</v>
      </c>
      <c r="B25" s="22" t="s">
        <v>108</v>
      </c>
      <c r="C25" s="23" t="s">
        <v>75</v>
      </c>
      <c r="D25" s="24">
        <v>40170</v>
      </c>
      <c r="E25" s="24">
        <v>42004</v>
      </c>
      <c r="F25" s="24">
        <v>42368</v>
      </c>
      <c r="G25" s="19">
        <v>10</v>
      </c>
      <c r="H25" s="19">
        <v>10</v>
      </c>
      <c r="I25" s="10">
        <v>138.4</v>
      </c>
      <c r="J25" s="15">
        <v>4</v>
      </c>
      <c r="K25" s="15">
        <v>1</v>
      </c>
      <c r="L25" s="15">
        <v>3</v>
      </c>
      <c r="M25" s="16">
        <v>138.4</v>
      </c>
      <c r="N25" s="16">
        <v>45.3</v>
      </c>
      <c r="O25" s="16">
        <v>93.1</v>
      </c>
      <c r="P25" s="16">
        <f t="shared" si="2"/>
        <v>6046600</v>
      </c>
      <c r="Q25" s="16">
        <v>1785076.75</v>
      </c>
      <c r="R25" s="16">
        <v>1237365.33</v>
      </c>
      <c r="S25" s="16">
        <v>492917.92</v>
      </c>
      <c r="T25" s="16">
        <v>2531240</v>
      </c>
      <c r="U25" s="16">
        <v>0</v>
      </c>
    </row>
    <row r="26" spans="1:21" ht="25.5">
      <c r="A26" s="9">
        <v>12</v>
      </c>
      <c r="B26" s="22" t="s">
        <v>109</v>
      </c>
      <c r="C26" s="23" t="s">
        <v>76</v>
      </c>
      <c r="D26" s="24">
        <v>40170</v>
      </c>
      <c r="E26" s="24">
        <v>42004</v>
      </c>
      <c r="F26" s="24">
        <v>42368</v>
      </c>
      <c r="G26" s="19">
        <v>34</v>
      </c>
      <c r="H26" s="19">
        <v>34</v>
      </c>
      <c r="I26" s="10">
        <v>514.1</v>
      </c>
      <c r="J26" s="15">
        <v>17</v>
      </c>
      <c r="K26" s="15">
        <v>10</v>
      </c>
      <c r="L26" s="15">
        <v>7</v>
      </c>
      <c r="M26" s="16">
        <v>514.1</v>
      </c>
      <c r="N26" s="16">
        <v>281.60000000000002</v>
      </c>
      <c r="O26" s="16">
        <v>232.5</v>
      </c>
      <c r="P26" s="16">
        <f t="shared" si="2"/>
        <v>25101817</v>
      </c>
      <c r="Q26" s="16">
        <v>6630837.8399999999</v>
      </c>
      <c r="R26" s="16">
        <v>4596311.5599999996</v>
      </c>
      <c r="S26" s="16">
        <v>1830990.6</v>
      </c>
      <c r="T26" s="16">
        <v>12043677</v>
      </c>
      <c r="U26" s="16">
        <v>0</v>
      </c>
    </row>
    <row r="27" spans="1:21" ht="25.5">
      <c r="A27" s="9">
        <v>13</v>
      </c>
      <c r="B27" s="22" t="s">
        <v>110</v>
      </c>
      <c r="C27" s="23" t="s">
        <v>77</v>
      </c>
      <c r="D27" s="24">
        <v>40170</v>
      </c>
      <c r="E27" s="24">
        <v>42004</v>
      </c>
      <c r="F27" s="24">
        <v>42368</v>
      </c>
      <c r="G27" s="19">
        <v>30</v>
      </c>
      <c r="H27" s="19">
        <v>14</v>
      </c>
      <c r="I27" s="10">
        <v>370.6</v>
      </c>
      <c r="J27" s="15">
        <v>9</v>
      </c>
      <c r="K27" s="15">
        <v>5</v>
      </c>
      <c r="L27" s="15">
        <v>4</v>
      </c>
      <c r="M27" s="16">
        <v>174.8</v>
      </c>
      <c r="N27" s="16">
        <v>72.3</v>
      </c>
      <c r="O27" s="16">
        <v>102.5</v>
      </c>
      <c r="P27" s="16">
        <f t="shared" si="2"/>
        <v>10251310</v>
      </c>
      <c r="Q27" s="16">
        <v>2254562.2599999998</v>
      </c>
      <c r="R27" s="16">
        <v>1562799.58</v>
      </c>
      <c r="S27" s="16">
        <v>622558.16</v>
      </c>
      <c r="T27" s="16">
        <v>5811390</v>
      </c>
      <c r="U27" s="16">
        <v>0</v>
      </c>
    </row>
    <row r="28" spans="1:21" ht="32.25" customHeight="1">
      <c r="A28" s="9">
        <v>14</v>
      </c>
      <c r="B28" s="22" t="s">
        <v>111</v>
      </c>
      <c r="C28" s="23" t="s">
        <v>78</v>
      </c>
      <c r="D28" s="24">
        <v>40158</v>
      </c>
      <c r="E28" s="24">
        <v>42004</v>
      </c>
      <c r="F28" s="24">
        <v>42368</v>
      </c>
      <c r="G28" s="19">
        <v>35</v>
      </c>
      <c r="H28" s="19">
        <v>5</v>
      </c>
      <c r="I28" s="10">
        <v>509.8</v>
      </c>
      <c r="J28" s="15">
        <v>4</v>
      </c>
      <c r="K28" s="15">
        <v>4</v>
      </c>
      <c r="L28" s="15">
        <v>0</v>
      </c>
      <c r="M28" s="16">
        <v>54.9</v>
      </c>
      <c r="N28" s="16">
        <v>54.9</v>
      </c>
      <c r="O28" s="16">
        <v>0</v>
      </c>
      <c r="P28" s="16">
        <f t="shared" si="2"/>
        <v>4457760</v>
      </c>
      <c r="Q28" s="16">
        <v>708097.64</v>
      </c>
      <c r="R28" s="16">
        <v>490833.5</v>
      </c>
      <c r="S28" s="16">
        <v>195528.86</v>
      </c>
      <c r="T28" s="16">
        <v>3063300</v>
      </c>
      <c r="U28" s="16">
        <v>0</v>
      </c>
    </row>
    <row r="29" spans="1:21" ht="39" customHeight="1">
      <c r="A29" s="9">
        <v>15</v>
      </c>
      <c r="B29" s="22" t="s">
        <v>112</v>
      </c>
      <c r="C29" s="23" t="s">
        <v>79</v>
      </c>
      <c r="D29" s="24">
        <v>40158</v>
      </c>
      <c r="E29" s="24">
        <v>42004</v>
      </c>
      <c r="F29" s="24">
        <v>42368</v>
      </c>
      <c r="G29" s="19">
        <v>27</v>
      </c>
      <c r="H29" s="19">
        <v>2</v>
      </c>
      <c r="I29" s="10">
        <v>356.5</v>
      </c>
      <c r="J29" s="15">
        <v>1</v>
      </c>
      <c r="K29" s="15">
        <v>1</v>
      </c>
      <c r="L29" s="15">
        <v>0</v>
      </c>
      <c r="M29" s="16">
        <v>56.1</v>
      </c>
      <c r="N29" s="16">
        <v>56.1</v>
      </c>
      <c r="O29" s="16">
        <v>0</v>
      </c>
      <c r="P29" s="16">
        <f t="shared" si="2"/>
        <v>2474700</v>
      </c>
      <c r="Q29" s="16">
        <v>723575.19</v>
      </c>
      <c r="R29" s="16">
        <v>501562.1</v>
      </c>
      <c r="S29" s="16">
        <v>199802.71</v>
      </c>
      <c r="T29" s="16">
        <v>1049760</v>
      </c>
      <c r="U29" s="16">
        <v>0</v>
      </c>
    </row>
    <row r="30" spans="1:21" ht="34.5" customHeight="1">
      <c r="A30" s="9">
        <v>16</v>
      </c>
      <c r="B30" s="22" t="s">
        <v>113</v>
      </c>
      <c r="C30" s="23" t="s">
        <v>80</v>
      </c>
      <c r="D30" s="24">
        <v>40158</v>
      </c>
      <c r="E30" s="24">
        <v>42004</v>
      </c>
      <c r="F30" s="24">
        <v>42368</v>
      </c>
      <c r="G30" s="19">
        <v>27</v>
      </c>
      <c r="H30" s="19">
        <v>3</v>
      </c>
      <c r="I30" s="10">
        <v>383</v>
      </c>
      <c r="J30" s="15">
        <v>1</v>
      </c>
      <c r="K30" s="15">
        <v>1</v>
      </c>
      <c r="L30" s="15">
        <v>0</v>
      </c>
      <c r="M30" s="16">
        <v>57</v>
      </c>
      <c r="N30" s="16">
        <v>57</v>
      </c>
      <c r="O30" s="16">
        <v>0</v>
      </c>
      <c r="P30" s="16">
        <f t="shared" si="2"/>
        <v>2057280</v>
      </c>
      <c r="Q30" s="16">
        <v>735183.34</v>
      </c>
      <c r="R30" s="16">
        <v>509608.56</v>
      </c>
      <c r="S30" s="16">
        <v>203008.1</v>
      </c>
      <c r="T30" s="16">
        <v>609480</v>
      </c>
      <c r="U30" s="16">
        <v>0</v>
      </c>
    </row>
    <row r="31" spans="1:21" ht="25.5">
      <c r="A31" s="9">
        <v>17</v>
      </c>
      <c r="B31" s="22" t="s">
        <v>114</v>
      </c>
      <c r="C31" s="23" t="s">
        <v>81</v>
      </c>
      <c r="D31" s="24">
        <v>40176</v>
      </c>
      <c r="E31" s="24">
        <v>42004</v>
      </c>
      <c r="F31" s="24">
        <v>42368</v>
      </c>
      <c r="G31" s="19">
        <v>16</v>
      </c>
      <c r="H31" s="19">
        <v>16</v>
      </c>
      <c r="I31" s="10">
        <v>371.9</v>
      </c>
      <c r="J31" s="15">
        <v>8</v>
      </c>
      <c r="K31" s="15">
        <v>2</v>
      </c>
      <c r="L31" s="15">
        <v>6</v>
      </c>
      <c r="M31" s="16">
        <v>371.9</v>
      </c>
      <c r="N31" s="16">
        <v>102.6</v>
      </c>
      <c r="O31" s="16">
        <v>269.3</v>
      </c>
      <c r="P31" s="16">
        <f t="shared" si="2"/>
        <v>14251060</v>
      </c>
      <c r="Q31" s="16">
        <v>4796748.88</v>
      </c>
      <c r="R31" s="16">
        <v>3324972.31</v>
      </c>
      <c r="S31" s="16">
        <v>1324538.81</v>
      </c>
      <c r="T31" s="16">
        <v>4804800</v>
      </c>
      <c r="U31" s="16">
        <v>0</v>
      </c>
    </row>
    <row r="32" spans="1:21" ht="25.5">
      <c r="A32" s="9">
        <v>18</v>
      </c>
      <c r="B32" s="22" t="s">
        <v>115</v>
      </c>
      <c r="C32" s="23" t="s">
        <v>82</v>
      </c>
      <c r="D32" s="24">
        <v>40786</v>
      </c>
      <c r="E32" s="24">
        <v>42004</v>
      </c>
      <c r="F32" s="24">
        <v>42368</v>
      </c>
      <c r="G32" s="19">
        <v>30</v>
      </c>
      <c r="H32" s="19">
        <v>18</v>
      </c>
      <c r="I32" s="10">
        <v>577.70000000000005</v>
      </c>
      <c r="J32" s="15">
        <v>10</v>
      </c>
      <c r="K32" s="15">
        <v>5</v>
      </c>
      <c r="L32" s="15">
        <v>5</v>
      </c>
      <c r="M32" s="16">
        <v>371.1</v>
      </c>
      <c r="N32" s="16">
        <v>178.5</v>
      </c>
      <c r="O32" s="16">
        <v>192.6</v>
      </c>
      <c r="P32" s="16">
        <f t="shared" si="2"/>
        <v>14576620</v>
      </c>
      <c r="Q32" s="16">
        <v>4786430.5199999996</v>
      </c>
      <c r="R32" s="16">
        <v>3317819.91</v>
      </c>
      <c r="S32" s="16">
        <v>1321689.57</v>
      </c>
      <c r="T32" s="16">
        <v>5150680</v>
      </c>
      <c r="U32" s="16">
        <v>0</v>
      </c>
    </row>
    <row r="33" spans="1:27" ht="25.5">
      <c r="A33" s="9">
        <v>19</v>
      </c>
      <c r="B33" s="22" t="s">
        <v>116</v>
      </c>
      <c r="C33" s="23" t="s">
        <v>83</v>
      </c>
      <c r="D33" s="24">
        <v>40176</v>
      </c>
      <c r="E33" s="24">
        <v>42004</v>
      </c>
      <c r="F33" s="24">
        <v>42368</v>
      </c>
      <c r="G33" s="19">
        <v>29</v>
      </c>
      <c r="H33" s="19">
        <v>29</v>
      </c>
      <c r="I33" s="10">
        <v>373.9</v>
      </c>
      <c r="J33" s="15">
        <v>10</v>
      </c>
      <c r="K33" s="15">
        <v>7</v>
      </c>
      <c r="L33" s="15">
        <v>3</v>
      </c>
      <c r="M33" s="16">
        <v>373.9</v>
      </c>
      <c r="N33" s="16">
        <v>273.89999999999998</v>
      </c>
      <c r="O33" s="16">
        <v>100</v>
      </c>
      <c r="P33" s="16">
        <f t="shared" si="2"/>
        <v>16693650</v>
      </c>
      <c r="Q33" s="16">
        <v>4822544.78</v>
      </c>
      <c r="R33" s="16">
        <v>3342853.31</v>
      </c>
      <c r="S33" s="16">
        <v>1331661.9099999999</v>
      </c>
      <c r="T33" s="16">
        <v>7196590</v>
      </c>
      <c r="U33" s="16">
        <v>0</v>
      </c>
    </row>
    <row r="34" spans="1:27" ht="31.5">
      <c r="A34" s="9">
        <v>20</v>
      </c>
      <c r="B34" s="22" t="s">
        <v>117</v>
      </c>
      <c r="C34" s="23" t="s">
        <v>84</v>
      </c>
      <c r="D34" s="24">
        <v>40786</v>
      </c>
      <c r="E34" s="24">
        <v>42004</v>
      </c>
      <c r="F34" s="24">
        <v>42368</v>
      </c>
      <c r="G34" s="19">
        <v>10</v>
      </c>
      <c r="H34" s="19">
        <v>10</v>
      </c>
      <c r="I34" s="10">
        <v>203.9</v>
      </c>
      <c r="J34" s="15">
        <v>8</v>
      </c>
      <c r="K34" s="15">
        <v>1</v>
      </c>
      <c r="L34" s="15">
        <v>7</v>
      </c>
      <c r="M34" s="16">
        <v>203.9</v>
      </c>
      <c r="N34" s="16">
        <v>11.5</v>
      </c>
      <c r="O34" s="16">
        <v>192.4</v>
      </c>
      <c r="P34" s="16">
        <f t="shared" si="2"/>
        <v>9684783</v>
      </c>
      <c r="Q34" s="16">
        <v>2629892.7000000002</v>
      </c>
      <c r="R34" s="16">
        <v>1822968.15</v>
      </c>
      <c r="S34" s="16">
        <v>726199.15</v>
      </c>
      <c r="T34" s="16">
        <v>4505723</v>
      </c>
      <c r="U34" s="16">
        <v>0</v>
      </c>
    </row>
    <row r="35" spans="1:27" ht="25.5">
      <c r="A35" s="9">
        <v>21</v>
      </c>
      <c r="B35" s="22" t="s">
        <v>118</v>
      </c>
      <c r="C35" s="23" t="s">
        <v>85</v>
      </c>
      <c r="D35" s="24">
        <v>40158</v>
      </c>
      <c r="E35" s="24">
        <v>42004</v>
      </c>
      <c r="F35" s="24">
        <v>42368</v>
      </c>
      <c r="G35" s="19">
        <v>56</v>
      </c>
      <c r="H35" s="19">
        <v>1</v>
      </c>
      <c r="I35" s="10">
        <v>683.5</v>
      </c>
      <c r="J35" s="15">
        <v>1</v>
      </c>
      <c r="K35" s="15">
        <v>1</v>
      </c>
      <c r="L35" s="15">
        <v>0</v>
      </c>
      <c r="M35" s="16">
        <v>15.1</v>
      </c>
      <c r="N35" s="16">
        <v>15.1</v>
      </c>
      <c r="O35" s="16">
        <v>0</v>
      </c>
      <c r="P35" s="16">
        <f t="shared" si="2"/>
        <v>1278030</v>
      </c>
      <c r="Q35" s="16">
        <v>194759.1</v>
      </c>
      <c r="R35" s="16">
        <v>135001.56</v>
      </c>
      <c r="S35" s="16">
        <v>53779.34</v>
      </c>
      <c r="T35" s="16">
        <v>894490</v>
      </c>
      <c r="U35" s="16">
        <v>0</v>
      </c>
    </row>
    <row r="36" spans="1:27" ht="31.5">
      <c r="A36" s="9">
        <v>22</v>
      </c>
      <c r="B36" s="22" t="s">
        <v>119</v>
      </c>
      <c r="C36" s="23" t="s">
        <v>86</v>
      </c>
      <c r="D36" s="24">
        <v>40890</v>
      </c>
      <c r="E36" s="24">
        <v>42004</v>
      </c>
      <c r="F36" s="24">
        <v>42368</v>
      </c>
      <c r="G36" s="19">
        <v>13</v>
      </c>
      <c r="H36" s="19">
        <v>13</v>
      </c>
      <c r="I36" s="10">
        <v>190.1</v>
      </c>
      <c r="J36" s="15">
        <v>7</v>
      </c>
      <c r="K36" s="15">
        <v>3</v>
      </c>
      <c r="L36" s="15">
        <v>4</v>
      </c>
      <c r="M36" s="16">
        <v>190.1</v>
      </c>
      <c r="N36" s="16">
        <v>65.599999999999994</v>
      </c>
      <c r="O36" s="16">
        <v>124.5</v>
      </c>
      <c r="P36" s="16">
        <f t="shared" si="2"/>
        <v>10435974</v>
      </c>
      <c r="Q36" s="16">
        <v>2451900.9500000002</v>
      </c>
      <c r="R36" s="16">
        <v>1699589.23</v>
      </c>
      <c r="S36" s="16">
        <v>677049.82</v>
      </c>
      <c r="T36" s="16">
        <v>5607434</v>
      </c>
      <c r="U36" s="16">
        <v>0</v>
      </c>
    </row>
    <row r="37" spans="1:27" ht="31.5">
      <c r="A37" s="9">
        <v>23</v>
      </c>
      <c r="B37" s="22" t="s">
        <v>120</v>
      </c>
      <c r="C37" s="23" t="s">
        <v>87</v>
      </c>
      <c r="D37" s="24">
        <v>40890</v>
      </c>
      <c r="E37" s="24">
        <v>42004</v>
      </c>
      <c r="F37" s="24">
        <v>42368</v>
      </c>
      <c r="G37" s="19">
        <v>5</v>
      </c>
      <c r="H37" s="19">
        <v>5</v>
      </c>
      <c r="I37" s="10">
        <v>127.8</v>
      </c>
      <c r="J37" s="15">
        <v>4</v>
      </c>
      <c r="K37" s="15">
        <v>1</v>
      </c>
      <c r="L37" s="15">
        <v>3</v>
      </c>
      <c r="M37" s="16">
        <v>127.8</v>
      </c>
      <c r="N37" s="16">
        <v>10.6</v>
      </c>
      <c r="O37" s="16">
        <v>117.2</v>
      </c>
      <c r="P37" s="16">
        <f t="shared" si="2"/>
        <v>6635300</v>
      </c>
      <c r="Q37" s="16">
        <v>1648358.45</v>
      </c>
      <c r="R37" s="16">
        <v>1142596.02</v>
      </c>
      <c r="S37" s="16">
        <v>455165.53</v>
      </c>
      <c r="T37" s="16">
        <v>3389180</v>
      </c>
      <c r="U37" s="16">
        <v>0</v>
      </c>
    </row>
    <row r="38" spans="1:27" ht="31.5">
      <c r="A38" s="9">
        <v>24</v>
      </c>
      <c r="B38" s="22" t="s">
        <v>121</v>
      </c>
      <c r="C38" s="23" t="s">
        <v>88</v>
      </c>
      <c r="D38" s="24">
        <v>40890</v>
      </c>
      <c r="E38" s="24">
        <v>42004</v>
      </c>
      <c r="F38" s="24">
        <v>42368</v>
      </c>
      <c r="G38" s="19">
        <v>6</v>
      </c>
      <c r="H38" s="19">
        <v>6</v>
      </c>
      <c r="I38" s="10">
        <v>187.2</v>
      </c>
      <c r="J38" s="15">
        <v>4</v>
      </c>
      <c r="K38" s="15">
        <v>1</v>
      </c>
      <c r="L38" s="15">
        <v>3</v>
      </c>
      <c r="M38" s="16">
        <v>187.2</v>
      </c>
      <c r="N38" s="16">
        <v>71.099999999999994</v>
      </c>
      <c r="O38" s="16">
        <v>116.1</v>
      </c>
      <c r="P38" s="16">
        <f t="shared" si="2"/>
        <v>8661250</v>
      </c>
      <c r="Q38" s="16">
        <v>2414496.88</v>
      </c>
      <c r="R38" s="16">
        <v>1673661.78</v>
      </c>
      <c r="S38" s="16">
        <v>666721.34</v>
      </c>
      <c r="T38" s="16">
        <v>3906370</v>
      </c>
      <c r="U38" s="16">
        <v>0</v>
      </c>
    </row>
    <row r="39" spans="1:27" ht="31.5">
      <c r="A39" s="9">
        <v>25</v>
      </c>
      <c r="B39" s="22" t="s">
        <v>122</v>
      </c>
      <c r="C39" s="23" t="s">
        <v>89</v>
      </c>
      <c r="D39" s="24">
        <v>40844</v>
      </c>
      <c r="E39" s="24">
        <v>42004</v>
      </c>
      <c r="F39" s="24">
        <v>42368</v>
      </c>
      <c r="G39" s="19">
        <v>27</v>
      </c>
      <c r="H39" s="19">
        <v>27</v>
      </c>
      <c r="I39" s="10">
        <v>439.7</v>
      </c>
      <c r="J39" s="15">
        <v>14</v>
      </c>
      <c r="K39" s="15">
        <v>7</v>
      </c>
      <c r="L39" s="15">
        <v>7</v>
      </c>
      <c r="M39" s="16">
        <v>439.7</v>
      </c>
      <c r="N39" s="16">
        <v>216.6</v>
      </c>
      <c r="O39" s="16">
        <v>223.1</v>
      </c>
      <c r="P39" s="16">
        <f t="shared" si="2"/>
        <v>21445410</v>
      </c>
      <c r="Q39" s="16">
        <v>5671230.1200000001</v>
      </c>
      <c r="R39" s="16">
        <v>3931138.27</v>
      </c>
      <c r="S39" s="16">
        <v>1566011.61</v>
      </c>
      <c r="T39" s="16">
        <v>10277030</v>
      </c>
      <c r="U39" s="16">
        <v>0</v>
      </c>
    </row>
    <row r="40" spans="1:27" ht="25.5">
      <c r="A40" s="9">
        <v>26</v>
      </c>
      <c r="B40" s="22" t="s">
        <v>123</v>
      </c>
      <c r="C40" s="23" t="s">
        <v>90</v>
      </c>
      <c r="D40" s="24">
        <v>40176</v>
      </c>
      <c r="E40" s="24">
        <v>42004</v>
      </c>
      <c r="F40" s="24">
        <v>42368</v>
      </c>
      <c r="G40" s="19">
        <v>33</v>
      </c>
      <c r="H40" s="19">
        <v>33</v>
      </c>
      <c r="I40" s="10">
        <v>387.45</v>
      </c>
      <c r="J40" s="15">
        <v>8</v>
      </c>
      <c r="K40" s="15">
        <v>0</v>
      </c>
      <c r="L40" s="15">
        <v>8</v>
      </c>
      <c r="M40" s="16">
        <v>387.45</v>
      </c>
      <c r="N40" s="16">
        <v>0</v>
      </c>
      <c r="O40" s="16">
        <v>387.45</v>
      </c>
      <c r="P40" s="16">
        <f t="shared" si="2"/>
        <v>13990960</v>
      </c>
      <c r="Q40" s="16">
        <v>4997312.05</v>
      </c>
      <c r="R40" s="16">
        <v>3463997.1</v>
      </c>
      <c r="S40" s="16">
        <v>1379920.85</v>
      </c>
      <c r="T40" s="16">
        <v>4149730</v>
      </c>
      <c r="U40" s="16">
        <v>0</v>
      </c>
    </row>
    <row r="41" spans="1:27" ht="25.5">
      <c r="A41" s="9">
        <v>27</v>
      </c>
      <c r="B41" s="22" t="s">
        <v>124</v>
      </c>
      <c r="C41" s="23" t="s">
        <v>91</v>
      </c>
      <c r="D41" s="24">
        <v>40176</v>
      </c>
      <c r="E41" s="24">
        <v>42011</v>
      </c>
      <c r="F41" s="24">
        <v>42368</v>
      </c>
      <c r="G41" s="19">
        <v>35</v>
      </c>
      <c r="H41" s="19">
        <v>18</v>
      </c>
      <c r="I41" s="10">
        <v>386.5</v>
      </c>
      <c r="J41" s="15">
        <v>5</v>
      </c>
      <c r="K41" s="15">
        <v>1</v>
      </c>
      <c r="L41" s="15">
        <v>4</v>
      </c>
      <c r="M41" s="16">
        <v>224.6</v>
      </c>
      <c r="N41" s="16">
        <v>44.9</v>
      </c>
      <c r="O41" s="16">
        <v>179.7</v>
      </c>
      <c r="P41" s="16">
        <f t="shared" si="2"/>
        <v>8262720</v>
      </c>
      <c r="Q41" s="16">
        <v>2896880.34</v>
      </c>
      <c r="R41" s="16">
        <v>2008036.53</v>
      </c>
      <c r="S41" s="16">
        <v>799923.13</v>
      </c>
      <c r="T41" s="16">
        <v>2557880</v>
      </c>
      <c r="U41" s="16">
        <v>0</v>
      </c>
    </row>
    <row r="42" spans="1:27" ht="25.5">
      <c r="A42" s="9">
        <v>28</v>
      </c>
      <c r="B42" s="22" t="s">
        <v>125</v>
      </c>
      <c r="C42" s="23" t="s">
        <v>92</v>
      </c>
      <c r="D42" s="24">
        <v>40158</v>
      </c>
      <c r="E42" s="24">
        <v>42004</v>
      </c>
      <c r="F42" s="24">
        <v>42368</v>
      </c>
      <c r="G42" s="19">
        <v>35</v>
      </c>
      <c r="H42" s="19">
        <v>6</v>
      </c>
      <c r="I42" s="10">
        <v>389.2</v>
      </c>
      <c r="J42" s="15">
        <v>2</v>
      </c>
      <c r="K42" s="15">
        <v>2</v>
      </c>
      <c r="L42" s="15">
        <v>0</v>
      </c>
      <c r="M42" s="16">
        <v>87.6</v>
      </c>
      <c r="N42" s="16">
        <v>87.6</v>
      </c>
      <c r="O42" s="16">
        <v>0</v>
      </c>
      <c r="P42" s="16">
        <f t="shared" si="2"/>
        <v>3097600</v>
      </c>
      <c r="Q42" s="16">
        <v>1129860.72</v>
      </c>
      <c r="R42" s="16">
        <v>783187.88</v>
      </c>
      <c r="S42" s="16">
        <v>311991.40000000002</v>
      </c>
      <c r="T42" s="16">
        <v>872560</v>
      </c>
      <c r="U42" s="16">
        <v>0</v>
      </c>
    </row>
    <row r="43" spans="1:27" ht="25.5">
      <c r="A43" s="9">
        <v>29</v>
      </c>
      <c r="B43" s="22" t="s">
        <v>126</v>
      </c>
      <c r="C43" s="23" t="s">
        <v>93</v>
      </c>
      <c r="D43" s="24">
        <v>40158</v>
      </c>
      <c r="E43" s="24">
        <v>42004</v>
      </c>
      <c r="F43" s="24">
        <v>42734</v>
      </c>
      <c r="G43" s="19">
        <v>22</v>
      </c>
      <c r="H43" s="19">
        <v>3</v>
      </c>
      <c r="I43" s="10">
        <v>378.3</v>
      </c>
      <c r="J43" s="15">
        <v>1</v>
      </c>
      <c r="K43" s="15">
        <v>1</v>
      </c>
      <c r="L43" s="15">
        <v>0</v>
      </c>
      <c r="M43" s="16">
        <v>41.7</v>
      </c>
      <c r="N43" s="16">
        <v>41.7</v>
      </c>
      <c r="O43" s="16">
        <v>0</v>
      </c>
      <c r="P43" s="16">
        <f t="shared" si="2"/>
        <v>1573440</v>
      </c>
      <c r="Q43" s="16">
        <v>537844.66</v>
      </c>
      <c r="R43" s="16">
        <v>372818.89</v>
      </c>
      <c r="S43" s="16">
        <v>148516.45000000001</v>
      </c>
      <c r="T43" s="16">
        <v>514260</v>
      </c>
      <c r="U43" s="16">
        <v>0</v>
      </c>
      <c r="Y43" s="90"/>
      <c r="Z43" s="90"/>
      <c r="AA43" s="90"/>
    </row>
    <row r="44" spans="1:27" ht="51" customHeight="1">
      <c r="A44" s="78" t="s">
        <v>179</v>
      </c>
      <c r="B44" s="83"/>
      <c r="C44" s="13" t="s">
        <v>18</v>
      </c>
      <c r="D44" s="13" t="s">
        <v>18</v>
      </c>
      <c r="E44" s="13" t="s">
        <v>18</v>
      </c>
      <c r="F44" s="13" t="s">
        <v>18</v>
      </c>
      <c r="G44" s="19">
        <v>0</v>
      </c>
      <c r="H44" s="19">
        <v>0</v>
      </c>
      <c r="I44" s="10">
        <v>0</v>
      </c>
      <c r="J44" s="15">
        <v>0</v>
      </c>
      <c r="K44" s="15">
        <v>0</v>
      </c>
      <c r="L44" s="15">
        <v>0</v>
      </c>
      <c r="M44" s="16">
        <v>0</v>
      </c>
      <c r="N44" s="16">
        <v>0</v>
      </c>
      <c r="O44" s="16">
        <v>0</v>
      </c>
      <c r="P44" s="16">
        <f t="shared" si="2"/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7" t="s">
        <v>0</v>
      </c>
      <c r="AA44" s="25"/>
    </row>
    <row r="45" spans="1:27" ht="23.25" hidden="1">
      <c r="A45" s="84" t="s">
        <v>180</v>
      </c>
      <c r="B45" s="85"/>
      <c r="C45" s="13" t="s">
        <v>18</v>
      </c>
      <c r="D45" s="13" t="s">
        <v>18</v>
      </c>
      <c r="E45" s="13" t="s">
        <v>18</v>
      </c>
      <c r="F45" s="13" t="s">
        <v>18</v>
      </c>
      <c r="G45" s="19">
        <f>G47+G57</f>
        <v>243</v>
      </c>
      <c r="H45" s="19">
        <f>H47+H57</f>
        <v>218</v>
      </c>
      <c r="I45" s="10">
        <f t="shared" ref="I45:O45" si="6">I47+I57</f>
        <v>3367.5</v>
      </c>
      <c r="J45" s="15">
        <f t="shared" si="6"/>
        <v>75</v>
      </c>
      <c r="K45" s="15">
        <f t="shared" si="6"/>
        <v>33</v>
      </c>
      <c r="L45" s="15">
        <f t="shared" si="6"/>
        <v>42</v>
      </c>
      <c r="M45" s="16">
        <f t="shared" si="6"/>
        <v>2884</v>
      </c>
      <c r="N45" s="16">
        <f t="shared" si="6"/>
        <v>1202</v>
      </c>
      <c r="O45" s="16">
        <f t="shared" si="6"/>
        <v>1682</v>
      </c>
      <c r="P45" s="16">
        <f>Q45+R45+S45+U45</f>
        <v>126585330</v>
      </c>
      <c r="Q45" s="16">
        <v>54862923.579999998</v>
      </c>
      <c r="R45" s="16">
        <v>31993086.550000001</v>
      </c>
      <c r="S45" s="16">
        <v>27226519.870000001</v>
      </c>
      <c r="T45" s="16">
        <v>0</v>
      </c>
      <c r="U45" s="16">
        <v>12502800</v>
      </c>
      <c r="V45" s="17" t="s">
        <v>0</v>
      </c>
      <c r="X45" s="21"/>
    </row>
    <row r="46" spans="1:27" hidden="1">
      <c r="A46" s="22"/>
      <c r="B46" s="26"/>
      <c r="C46" s="13"/>
      <c r="D46" s="13"/>
      <c r="E46" s="13"/>
      <c r="F46" s="13"/>
      <c r="G46" s="19"/>
      <c r="H46" s="19"/>
      <c r="I46" s="10"/>
      <c r="J46" s="15"/>
      <c r="K46" s="15"/>
      <c r="L46" s="15"/>
      <c r="M46" s="16"/>
      <c r="N46" s="16"/>
      <c r="O46" s="16"/>
      <c r="P46" s="16"/>
      <c r="Q46" s="16"/>
      <c r="R46" s="16">
        <v>0.54</v>
      </c>
      <c r="S46" s="16"/>
      <c r="T46" s="16"/>
      <c r="U46" s="16"/>
      <c r="V46" s="17"/>
    </row>
    <row r="47" spans="1:27" ht="34.5" customHeight="1">
      <c r="A47" s="84" t="s">
        <v>23</v>
      </c>
      <c r="B47" s="85"/>
      <c r="C47" s="13" t="s">
        <v>18</v>
      </c>
      <c r="D47" s="13" t="s">
        <v>18</v>
      </c>
      <c r="E47" s="13" t="s">
        <v>18</v>
      </c>
      <c r="F47" s="13" t="s">
        <v>18</v>
      </c>
      <c r="G47" s="19">
        <f>SUM(G48:G56)</f>
        <v>201</v>
      </c>
      <c r="H47" s="19">
        <f>SUM(H48:H56)</f>
        <v>176</v>
      </c>
      <c r="I47" s="20">
        <f>SUM(I48:I56)</f>
        <v>3005.1</v>
      </c>
      <c r="J47" s="15">
        <f t="shared" ref="J47:O47" si="7">SUM(J48:J56)</f>
        <v>60</v>
      </c>
      <c r="K47" s="15">
        <f t="shared" si="7"/>
        <v>23</v>
      </c>
      <c r="L47" s="15">
        <f t="shared" si="7"/>
        <v>37</v>
      </c>
      <c r="M47" s="16">
        <f t="shared" si="7"/>
        <v>2521.6</v>
      </c>
      <c r="N47" s="16">
        <f t="shared" si="7"/>
        <v>995.5</v>
      </c>
      <c r="O47" s="16">
        <f t="shared" si="7"/>
        <v>1526.1</v>
      </c>
      <c r="P47" s="27">
        <f>Q47+R47+S47+T47+U47</f>
        <v>114082530</v>
      </c>
      <c r="Q47" s="16">
        <f>SUM(Q48:Q56)</f>
        <v>54862923.579999998</v>
      </c>
      <c r="R47" s="16">
        <f>SUM(R48:R56)</f>
        <v>31993086.550000001</v>
      </c>
      <c r="S47" s="16">
        <f>SUM(S48:S56)</f>
        <v>27226519.870000001</v>
      </c>
      <c r="T47" s="16">
        <v>0</v>
      </c>
      <c r="U47" s="16">
        <v>0</v>
      </c>
      <c r="V47" s="17" t="s">
        <v>0</v>
      </c>
    </row>
    <row r="48" spans="1:27" ht="35.25" customHeight="1">
      <c r="A48" s="9">
        <v>1</v>
      </c>
      <c r="B48" s="22" t="s">
        <v>131</v>
      </c>
      <c r="C48" s="23" t="s">
        <v>24</v>
      </c>
      <c r="D48" s="24">
        <v>40163</v>
      </c>
      <c r="E48" s="24">
        <v>42368</v>
      </c>
      <c r="F48" s="24">
        <v>42734</v>
      </c>
      <c r="G48" s="19">
        <v>15</v>
      </c>
      <c r="H48" s="19">
        <v>15</v>
      </c>
      <c r="I48" s="10">
        <v>380.8</v>
      </c>
      <c r="J48" s="15">
        <v>8</v>
      </c>
      <c r="K48" s="15">
        <v>4</v>
      </c>
      <c r="L48" s="15">
        <v>4</v>
      </c>
      <c r="M48" s="16">
        <v>380.8</v>
      </c>
      <c r="N48" s="16">
        <v>179.4</v>
      </c>
      <c r="O48" s="16">
        <v>201.4</v>
      </c>
      <c r="P48" s="27">
        <f t="shared" ref="P48:P99" si="8">Q48+R48+S48+T48+U48</f>
        <v>15491535</v>
      </c>
      <c r="Q48" s="28">
        <v>7449965.4000000004</v>
      </c>
      <c r="R48" s="28">
        <v>4344416.45</v>
      </c>
      <c r="S48" s="29">
        <v>3697153.15</v>
      </c>
      <c r="T48" s="16">
        <v>0</v>
      </c>
      <c r="U48" s="16">
        <v>0</v>
      </c>
    </row>
    <row r="49" spans="1:27" ht="33" customHeight="1">
      <c r="A49" s="9">
        <v>2</v>
      </c>
      <c r="B49" s="22" t="s">
        <v>134</v>
      </c>
      <c r="C49" s="23" t="s">
        <v>27</v>
      </c>
      <c r="D49" s="24">
        <v>40170</v>
      </c>
      <c r="E49" s="24">
        <v>42368</v>
      </c>
      <c r="F49" s="24">
        <v>42734</v>
      </c>
      <c r="G49" s="19">
        <v>30</v>
      </c>
      <c r="H49" s="19">
        <v>30</v>
      </c>
      <c r="I49" s="10">
        <v>243.3</v>
      </c>
      <c r="J49" s="15">
        <v>11</v>
      </c>
      <c r="K49" s="15">
        <v>7</v>
      </c>
      <c r="L49" s="15">
        <v>4</v>
      </c>
      <c r="M49" s="16">
        <v>243.3</v>
      </c>
      <c r="N49" s="16">
        <v>187.4</v>
      </c>
      <c r="O49" s="16">
        <v>55.9</v>
      </c>
      <c r="P49" s="27">
        <f t="shared" si="8"/>
        <v>14629380</v>
      </c>
      <c r="Q49" s="28">
        <v>7035350.2599999998</v>
      </c>
      <c r="R49" s="28">
        <v>4102635.35</v>
      </c>
      <c r="S49" s="29">
        <v>3491394.39</v>
      </c>
      <c r="T49" s="16">
        <v>0</v>
      </c>
      <c r="U49" s="16">
        <v>0</v>
      </c>
    </row>
    <row r="50" spans="1:27" ht="35.25" customHeight="1">
      <c r="A50" s="9">
        <v>3</v>
      </c>
      <c r="B50" s="22" t="s">
        <v>135</v>
      </c>
      <c r="C50" s="23" t="s">
        <v>28</v>
      </c>
      <c r="D50" s="24">
        <v>40158</v>
      </c>
      <c r="E50" s="24">
        <v>42368</v>
      </c>
      <c r="F50" s="24">
        <v>42734</v>
      </c>
      <c r="G50" s="19">
        <v>26</v>
      </c>
      <c r="H50" s="19">
        <v>26</v>
      </c>
      <c r="I50" s="10">
        <v>375.3</v>
      </c>
      <c r="J50" s="15">
        <v>8</v>
      </c>
      <c r="K50" s="15">
        <v>4</v>
      </c>
      <c r="L50" s="15">
        <v>4</v>
      </c>
      <c r="M50" s="16">
        <v>375.3</v>
      </c>
      <c r="N50" s="16">
        <v>232.3</v>
      </c>
      <c r="O50" s="16">
        <v>143</v>
      </c>
      <c r="P50" s="27">
        <f t="shared" si="8"/>
        <v>15961770</v>
      </c>
      <c r="Q50" s="28">
        <v>7676104.0300000003</v>
      </c>
      <c r="R50" s="28">
        <v>4476288.25</v>
      </c>
      <c r="S50" s="29">
        <v>3809377.72</v>
      </c>
      <c r="T50" s="16">
        <v>0</v>
      </c>
      <c r="U50" s="16">
        <v>0</v>
      </c>
    </row>
    <row r="51" spans="1:27" ht="25.5">
      <c r="A51" s="9">
        <v>4</v>
      </c>
      <c r="B51" s="22" t="s">
        <v>136</v>
      </c>
      <c r="C51" s="23" t="s">
        <v>29</v>
      </c>
      <c r="D51" s="24">
        <v>39811</v>
      </c>
      <c r="E51" s="24">
        <v>42368</v>
      </c>
      <c r="F51" s="24">
        <v>42734</v>
      </c>
      <c r="G51" s="19">
        <v>2</v>
      </c>
      <c r="H51" s="19">
        <v>2</v>
      </c>
      <c r="I51" s="10">
        <v>46.1</v>
      </c>
      <c r="J51" s="15">
        <v>1</v>
      </c>
      <c r="K51" s="15">
        <v>0</v>
      </c>
      <c r="L51" s="15">
        <v>1</v>
      </c>
      <c r="M51" s="16">
        <v>29.5</v>
      </c>
      <c r="N51" s="16">
        <v>0</v>
      </c>
      <c r="O51" s="16">
        <v>29.5</v>
      </c>
      <c r="P51" s="27">
        <f t="shared" si="8"/>
        <v>1841265.01</v>
      </c>
      <c r="Q51" s="28">
        <v>885474.59</v>
      </c>
      <c r="R51" s="28">
        <v>516360.84</v>
      </c>
      <c r="S51" s="29">
        <v>439429.58</v>
      </c>
      <c r="T51" s="16">
        <v>0</v>
      </c>
      <c r="U51" s="16">
        <v>0</v>
      </c>
    </row>
    <row r="52" spans="1:27" ht="35.25" customHeight="1">
      <c r="A52" s="9">
        <v>5</v>
      </c>
      <c r="B52" s="22" t="s">
        <v>126</v>
      </c>
      <c r="C52" s="23" t="s">
        <v>22</v>
      </c>
      <c r="D52" s="24">
        <v>40158</v>
      </c>
      <c r="E52" s="24">
        <v>42368</v>
      </c>
      <c r="F52" s="24">
        <v>42734</v>
      </c>
      <c r="G52" s="19">
        <v>22</v>
      </c>
      <c r="H52" s="19">
        <v>14</v>
      </c>
      <c r="I52" s="10">
        <v>378.3</v>
      </c>
      <c r="J52" s="15">
        <v>7</v>
      </c>
      <c r="K52" s="15">
        <v>1</v>
      </c>
      <c r="L52" s="15">
        <v>6</v>
      </c>
      <c r="M52" s="16">
        <v>251</v>
      </c>
      <c r="N52" s="16">
        <v>42.5</v>
      </c>
      <c r="O52" s="16">
        <v>208.5</v>
      </c>
      <c r="P52" s="27">
        <f t="shared" si="8"/>
        <v>12353760</v>
      </c>
      <c r="Q52" s="28">
        <v>5940991.9400000004</v>
      </c>
      <c r="R52" s="28">
        <v>3464464.83</v>
      </c>
      <c r="S52" s="29">
        <v>2948303.23</v>
      </c>
      <c r="T52" s="16">
        <v>0</v>
      </c>
      <c r="U52" s="16">
        <v>0</v>
      </c>
    </row>
    <row r="53" spans="1:27" ht="32.25" customHeight="1">
      <c r="A53" s="9">
        <v>6</v>
      </c>
      <c r="B53" s="22" t="s">
        <v>137</v>
      </c>
      <c r="C53" s="23" t="s">
        <v>30</v>
      </c>
      <c r="D53" s="24">
        <v>40158</v>
      </c>
      <c r="E53" s="24">
        <v>42369</v>
      </c>
      <c r="F53" s="24">
        <v>42734</v>
      </c>
      <c r="G53" s="19">
        <v>21</v>
      </c>
      <c r="H53" s="19">
        <v>4</v>
      </c>
      <c r="I53" s="10">
        <v>395.4</v>
      </c>
      <c r="J53" s="15">
        <v>1</v>
      </c>
      <c r="K53" s="15">
        <v>0</v>
      </c>
      <c r="L53" s="15">
        <v>1</v>
      </c>
      <c r="M53" s="16">
        <v>55.8</v>
      </c>
      <c r="N53" s="16">
        <v>0</v>
      </c>
      <c r="O53" s="16">
        <v>55.8</v>
      </c>
      <c r="P53" s="27">
        <f t="shared" si="8"/>
        <v>2326680</v>
      </c>
      <c r="Q53" s="28">
        <v>1118913.3400000001</v>
      </c>
      <c r="R53" s="28">
        <v>652489.69999999995</v>
      </c>
      <c r="S53" s="29">
        <v>555276.96</v>
      </c>
      <c r="T53" s="16">
        <v>0</v>
      </c>
      <c r="U53" s="16">
        <v>0</v>
      </c>
    </row>
    <row r="54" spans="1:27" ht="25.5">
      <c r="A54" s="9">
        <v>7</v>
      </c>
      <c r="B54" s="22" t="s">
        <v>138</v>
      </c>
      <c r="C54" s="23" t="s">
        <v>31</v>
      </c>
      <c r="D54" s="24">
        <v>40158</v>
      </c>
      <c r="E54" s="24">
        <v>42368</v>
      </c>
      <c r="F54" s="24">
        <v>42734</v>
      </c>
      <c r="G54" s="19">
        <v>30</v>
      </c>
      <c r="H54" s="19">
        <v>30</v>
      </c>
      <c r="I54" s="10">
        <v>389.9</v>
      </c>
      <c r="J54" s="15">
        <v>8</v>
      </c>
      <c r="K54" s="15">
        <v>1</v>
      </c>
      <c r="L54" s="15">
        <v>7</v>
      </c>
      <c r="M54" s="16">
        <v>389.9</v>
      </c>
      <c r="N54" s="16">
        <v>55.2</v>
      </c>
      <c r="O54" s="16">
        <v>334.7</v>
      </c>
      <c r="P54" s="27">
        <f t="shared" si="8"/>
        <v>16904310</v>
      </c>
      <c r="Q54" s="28">
        <v>8129376.7599999998</v>
      </c>
      <c r="R54" s="28">
        <v>4740612.37</v>
      </c>
      <c r="S54" s="29">
        <v>4034320.87</v>
      </c>
      <c r="T54" s="16">
        <v>0</v>
      </c>
      <c r="U54" s="16">
        <v>0</v>
      </c>
    </row>
    <row r="55" spans="1:27" ht="31.5" customHeight="1">
      <c r="A55" s="9">
        <v>8</v>
      </c>
      <c r="B55" s="22" t="s">
        <v>139</v>
      </c>
      <c r="C55" s="23" t="s">
        <v>32</v>
      </c>
      <c r="D55" s="24">
        <v>40158</v>
      </c>
      <c r="E55" s="24">
        <v>42369</v>
      </c>
      <c r="F55" s="24">
        <v>42735</v>
      </c>
      <c r="G55" s="19">
        <v>30</v>
      </c>
      <c r="H55" s="19">
        <v>30</v>
      </c>
      <c r="I55" s="10">
        <v>396.4</v>
      </c>
      <c r="J55" s="15">
        <v>8</v>
      </c>
      <c r="K55" s="15">
        <v>2</v>
      </c>
      <c r="L55" s="15">
        <v>6</v>
      </c>
      <c r="M55" s="16">
        <v>396.4</v>
      </c>
      <c r="N55" s="16">
        <v>87.3</v>
      </c>
      <c r="O55" s="16">
        <v>309.10000000000002</v>
      </c>
      <c r="P55" s="27">
        <f t="shared" si="8"/>
        <v>18712110</v>
      </c>
      <c r="Q55" s="28">
        <v>8998757.8399999999</v>
      </c>
      <c r="R55" s="28">
        <v>5247588.34</v>
      </c>
      <c r="S55" s="29">
        <v>4465763.82</v>
      </c>
      <c r="T55" s="16">
        <v>0</v>
      </c>
      <c r="U55" s="16">
        <v>0</v>
      </c>
    </row>
    <row r="56" spans="1:27" ht="25.5">
      <c r="A56" s="9">
        <v>9</v>
      </c>
      <c r="B56" s="22" t="s">
        <v>140</v>
      </c>
      <c r="C56" s="23" t="s">
        <v>33</v>
      </c>
      <c r="D56" s="24">
        <v>40158</v>
      </c>
      <c r="E56" s="24">
        <v>42368</v>
      </c>
      <c r="F56" s="24">
        <v>42734</v>
      </c>
      <c r="G56" s="19">
        <v>25</v>
      </c>
      <c r="H56" s="19">
        <v>25</v>
      </c>
      <c r="I56" s="10">
        <v>399.6</v>
      </c>
      <c r="J56" s="15">
        <v>8</v>
      </c>
      <c r="K56" s="15">
        <v>4</v>
      </c>
      <c r="L56" s="15">
        <v>4</v>
      </c>
      <c r="M56" s="16">
        <v>399.6</v>
      </c>
      <c r="N56" s="16">
        <v>211.4</v>
      </c>
      <c r="O56" s="16">
        <v>188.2</v>
      </c>
      <c r="P56" s="27">
        <f t="shared" si="8"/>
        <v>15861719.99</v>
      </c>
      <c r="Q56" s="28">
        <v>7627989.4199999999</v>
      </c>
      <c r="R56" s="28">
        <v>4448230.42</v>
      </c>
      <c r="S56" s="29">
        <v>3785500.15</v>
      </c>
      <c r="T56" s="16">
        <v>0</v>
      </c>
      <c r="U56" s="16">
        <v>0</v>
      </c>
    </row>
    <row r="57" spans="1:27" ht="54.75" customHeight="1">
      <c r="A57" s="86" t="s">
        <v>184</v>
      </c>
      <c r="B57" s="87"/>
      <c r="C57" s="30" t="s">
        <v>18</v>
      </c>
      <c r="D57" s="30" t="s">
        <v>18</v>
      </c>
      <c r="E57" s="30" t="s">
        <v>18</v>
      </c>
      <c r="F57" s="30" t="s">
        <v>18</v>
      </c>
      <c r="G57" s="19">
        <f t="shared" ref="G57:O57" si="9">SUM(G58:G59)</f>
        <v>42</v>
      </c>
      <c r="H57" s="19">
        <f t="shared" si="9"/>
        <v>42</v>
      </c>
      <c r="I57" s="10">
        <f t="shared" si="9"/>
        <v>362.4</v>
      </c>
      <c r="J57" s="31">
        <f t="shared" si="9"/>
        <v>15</v>
      </c>
      <c r="K57" s="31">
        <f t="shared" si="9"/>
        <v>10</v>
      </c>
      <c r="L57" s="31">
        <f t="shared" si="9"/>
        <v>5</v>
      </c>
      <c r="M57" s="32">
        <f t="shared" si="9"/>
        <v>362.4</v>
      </c>
      <c r="N57" s="32">
        <f t="shared" si="9"/>
        <v>206.5</v>
      </c>
      <c r="O57" s="32">
        <f t="shared" si="9"/>
        <v>155.9</v>
      </c>
      <c r="P57" s="27">
        <f t="shared" si="8"/>
        <v>12502800</v>
      </c>
      <c r="Q57" s="16">
        <v>0</v>
      </c>
      <c r="R57" s="16">
        <v>0</v>
      </c>
      <c r="S57" s="16">
        <v>0</v>
      </c>
      <c r="T57" s="16">
        <v>0</v>
      </c>
      <c r="U57" s="32">
        <v>12502800</v>
      </c>
      <c r="V57" s="17" t="s">
        <v>0</v>
      </c>
    </row>
    <row r="58" spans="1:27" s="34" customFormat="1" ht="25.5">
      <c r="A58" s="19">
        <v>1</v>
      </c>
      <c r="B58" s="10" t="s">
        <v>132</v>
      </c>
      <c r="C58" s="33" t="s">
        <v>25</v>
      </c>
      <c r="D58" s="24">
        <v>40170</v>
      </c>
      <c r="E58" s="24">
        <v>42368</v>
      </c>
      <c r="F58" s="24">
        <v>42734</v>
      </c>
      <c r="G58" s="14">
        <v>33</v>
      </c>
      <c r="H58" s="14">
        <v>33</v>
      </c>
      <c r="I58" s="10">
        <v>284.89999999999998</v>
      </c>
      <c r="J58" s="15">
        <v>13</v>
      </c>
      <c r="K58" s="15">
        <v>9</v>
      </c>
      <c r="L58" s="15">
        <v>4</v>
      </c>
      <c r="M58" s="16">
        <v>284.89999999999998</v>
      </c>
      <c r="N58" s="16">
        <v>181.7</v>
      </c>
      <c r="O58" s="16">
        <v>103.2</v>
      </c>
      <c r="P58" s="27">
        <f t="shared" si="8"/>
        <v>9829050</v>
      </c>
      <c r="Q58" s="16">
        <v>0</v>
      </c>
      <c r="R58" s="16">
        <v>0</v>
      </c>
      <c r="S58" s="16">
        <v>0</v>
      </c>
      <c r="T58" s="16">
        <v>0</v>
      </c>
      <c r="U58" s="16">
        <v>9829050</v>
      </c>
      <c r="Y58" s="2"/>
      <c r="Z58" s="2"/>
      <c r="AA58" s="2"/>
    </row>
    <row r="59" spans="1:27" s="34" customFormat="1" ht="25.5">
      <c r="A59" s="19">
        <v>2</v>
      </c>
      <c r="B59" s="10" t="s">
        <v>133</v>
      </c>
      <c r="C59" s="33" t="s">
        <v>26</v>
      </c>
      <c r="D59" s="24">
        <v>40170</v>
      </c>
      <c r="E59" s="24">
        <v>42368</v>
      </c>
      <c r="F59" s="24">
        <v>42734</v>
      </c>
      <c r="G59" s="14">
        <v>9</v>
      </c>
      <c r="H59" s="14">
        <v>9</v>
      </c>
      <c r="I59" s="10">
        <v>77.5</v>
      </c>
      <c r="J59" s="15">
        <v>2</v>
      </c>
      <c r="K59" s="15">
        <v>1</v>
      </c>
      <c r="L59" s="15">
        <v>1</v>
      </c>
      <c r="M59" s="16">
        <v>77.5</v>
      </c>
      <c r="N59" s="16">
        <v>24.8</v>
      </c>
      <c r="O59" s="16">
        <v>52.7</v>
      </c>
      <c r="P59" s="27">
        <f t="shared" si="8"/>
        <v>2673750</v>
      </c>
      <c r="Q59" s="16">
        <v>0</v>
      </c>
      <c r="R59" s="16">
        <v>0</v>
      </c>
      <c r="S59" s="16">
        <v>0</v>
      </c>
      <c r="T59" s="16">
        <v>0</v>
      </c>
      <c r="U59" s="16">
        <v>2673750</v>
      </c>
      <c r="Y59" s="2"/>
      <c r="Z59" s="2"/>
      <c r="AA59" s="2"/>
    </row>
    <row r="60" spans="1:27" ht="23.25" hidden="1" customHeight="1">
      <c r="A60" s="88" t="s">
        <v>181</v>
      </c>
      <c r="B60" s="89"/>
      <c r="C60" s="35" t="s">
        <v>18</v>
      </c>
      <c r="D60" s="35" t="s">
        <v>18</v>
      </c>
      <c r="E60" s="35" t="s">
        <v>18</v>
      </c>
      <c r="F60" s="35" t="s">
        <v>18</v>
      </c>
      <c r="G60" s="52">
        <f>G62+G70</f>
        <v>284</v>
      </c>
      <c r="H60" s="52">
        <f t="shared" ref="H60:O60" si="10">H62+H70</f>
        <v>284</v>
      </c>
      <c r="I60" s="8">
        <f t="shared" si="10"/>
        <v>4301.28</v>
      </c>
      <c r="J60" s="53">
        <f t="shared" si="10"/>
        <v>100</v>
      </c>
      <c r="K60" s="53">
        <f t="shared" si="10"/>
        <v>49</v>
      </c>
      <c r="L60" s="53">
        <f t="shared" si="10"/>
        <v>51</v>
      </c>
      <c r="M60" s="36">
        <f t="shared" si="10"/>
        <v>3735.7</v>
      </c>
      <c r="N60" s="36">
        <f t="shared" si="10"/>
        <v>1636.4</v>
      </c>
      <c r="O60" s="36">
        <f t="shared" si="10"/>
        <v>2099.3000000000002</v>
      </c>
      <c r="P60" s="27">
        <f t="shared" si="8"/>
        <v>151532970</v>
      </c>
      <c r="Q60" s="36">
        <v>60747803.710000001</v>
      </c>
      <c r="R60" s="36">
        <v>7893396.29</v>
      </c>
      <c r="S60" s="36">
        <v>22651320</v>
      </c>
      <c r="T60" s="16">
        <v>0</v>
      </c>
      <c r="U60" s="36">
        <v>60240450</v>
      </c>
      <c r="V60" s="17" t="s">
        <v>0</v>
      </c>
    </row>
    <row r="61" spans="1:27" ht="23.25" hidden="1" customHeight="1">
      <c r="A61" s="37"/>
      <c r="B61" s="38"/>
      <c r="C61" s="13"/>
      <c r="D61" s="13"/>
      <c r="E61" s="13"/>
      <c r="F61" s="13"/>
      <c r="G61" s="19"/>
      <c r="H61" s="19"/>
      <c r="I61" s="10"/>
      <c r="J61" s="15"/>
      <c r="K61" s="15"/>
      <c r="L61" s="15"/>
      <c r="M61" s="16"/>
      <c r="N61" s="16"/>
      <c r="O61" s="16"/>
      <c r="P61" s="27">
        <f t="shared" si="8"/>
        <v>45302640.93</v>
      </c>
      <c r="Q61" s="16">
        <v>0.67</v>
      </c>
      <c r="R61" s="16">
        <v>0.26</v>
      </c>
      <c r="S61" s="16">
        <v>45302640</v>
      </c>
      <c r="T61" s="16">
        <v>0</v>
      </c>
      <c r="U61" s="16"/>
      <c r="V61" s="17"/>
    </row>
    <row r="62" spans="1:27" ht="33" customHeight="1">
      <c r="A62" s="76" t="s">
        <v>34</v>
      </c>
      <c r="B62" s="77"/>
      <c r="C62" s="13" t="s">
        <v>18</v>
      </c>
      <c r="D62" s="13" t="s">
        <v>18</v>
      </c>
      <c r="E62" s="13" t="s">
        <v>18</v>
      </c>
      <c r="F62" s="13" t="s">
        <v>18</v>
      </c>
      <c r="G62" s="19">
        <f>SUM(G63:G69)</f>
        <v>149</v>
      </c>
      <c r="H62" s="19">
        <f>SUM(H63:H69)</f>
        <v>149</v>
      </c>
      <c r="I62" s="20">
        <f>SUM(I63:I69)</f>
        <v>2555.1799999999998</v>
      </c>
      <c r="J62" s="15">
        <f t="shared" ref="J62:O62" si="11">SUM(J63:J69)</f>
        <v>51</v>
      </c>
      <c r="K62" s="15">
        <f t="shared" si="11"/>
        <v>26</v>
      </c>
      <c r="L62" s="15">
        <f t="shared" si="11"/>
        <v>25</v>
      </c>
      <c r="M62" s="16">
        <f t="shared" si="11"/>
        <v>1989.6</v>
      </c>
      <c r="N62" s="16">
        <f t="shared" si="11"/>
        <v>843.4</v>
      </c>
      <c r="O62" s="16">
        <f t="shared" si="11"/>
        <v>1146.2</v>
      </c>
      <c r="P62" s="27">
        <f t="shared" si="8"/>
        <v>91292520</v>
      </c>
      <c r="Q62" s="16">
        <f>SUM(Q63:Q69)</f>
        <v>60747803.710000001</v>
      </c>
      <c r="R62" s="16">
        <f>SUM(R63:R69)</f>
        <v>7893396.29</v>
      </c>
      <c r="S62" s="16">
        <f>SUM(S63:S69)</f>
        <v>22651320</v>
      </c>
      <c r="T62" s="16">
        <v>0</v>
      </c>
      <c r="U62" s="16">
        <v>0</v>
      </c>
      <c r="V62" s="17" t="s">
        <v>0</v>
      </c>
    </row>
    <row r="63" spans="1:27" s="47" customFormat="1" ht="25.5">
      <c r="A63" s="39">
        <v>1</v>
      </c>
      <c r="B63" s="40" t="s">
        <v>142</v>
      </c>
      <c r="C63" s="41" t="s">
        <v>20</v>
      </c>
      <c r="D63" s="42">
        <v>40170</v>
      </c>
      <c r="E63" s="42">
        <v>42734</v>
      </c>
      <c r="F63" s="42">
        <v>408341</v>
      </c>
      <c r="G63" s="43">
        <v>10</v>
      </c>
      <c r="H63" s="43">
        <v>10</v>
      </c>
      <c r="I63" s="44">
        <v>98.4</v>
      </c>
      <c r="J63" s="45">
        <v>4</v>
      </c>
      <c r="K63" s="45">
        <v>1</v>
      </c>
      <c r="L63" s="45">
        <v>3</v>
      </c>
      <c r="M63" s="46">
        <v>98.4</v>
      </c>
      <c r="N63" s="46">
        <v>10.9</v>
      </c>
      <c r="O63" s="46">
        <v>87.5</v>
      </c>
      <c r="P63" s="27">
        <f t="shared" si="8"/>
        <v>4515084</v>
      </c>
      <c r="Q63" s="46">
        <v>3004423.98</v>
      </c>
      <c r="R63" s="46">
        <v>390386.28</v>
      </c>
      <c r="S63" s="46">
        <v>1120273.74</v>
      </c>
      <c r="T63" s="62">
        <v>0</v>
      </c>
      <c r="U63" s="62">
        <v>0</v>
      </c>
    </row>
    <row r="64" spans="1:27" ht="25.5">
      <c r="A64" s="9">
        <v>2</v>
      </c>
      <c r="B64" s="22" t="s">
        <v>145</v>
      </c>
      <c r="C64" s="23" t="s">
        <v>40</v>
      </c>
      <c r="D64" s="24">
        <v>40176</v>
      </c>
      <c r="E64" s="24">
        <v>42734</v>
      </c>
      <c r="F64" s="24">
        <v>43099</v>
      </c>
      <c r="G64" s="19">
        <v>38</v>
      </c>
      <c r="H64" s="19">
        <v>38</v>
      </c>
      <c r="I64" s="10">
        <v>370.8</v>
      </c>
      <c r="J64" s="15">
        <v>13</v>
      </c>
      <c r="K64" s="15">
        <v>7</v>
      </c>
      <c r="L64" s="15">
        <v>6</v>
      </c>
      <c r="M64" s="16">
        <v>370.8</v>
      </c>
      <c r="N64" s="16">
        <v>194.4</v>
      </c>
      <c r="O64" s="16">
        <v>176.4</v>
      </c>
      <c r="P64" s="27">
        <f t="shared" si="8"/>
        <v>17014157.989999998</v>
      </c>
      <c r="Q64" s="16">
        <v>11321548.91</v>
      </c>
      <c r="R64" s="16">
        <v>1471089.76</v>
      </c>
      <c r="S64" s="16">
        <v>4221519.32</v>
      </c>
      <c r="T64" s="61">
        <v>0</v>
      </c>
      <c r="U64" s="61">
        <v>0</v>
      </c>
    </row>
    <row r="65" spans="1:27" ht="25.5">
      <c r="A65" s="9">
        <v>3</v>
      </c>
      <c r="B65" s="22" t="s">
        <v>147</v>
      </c>
      <c r="C65" s="23" t="s">
        <v>42</v>
      </c>
      <c r="D65" s="24">
        <v>40176</v>
      </c>
      <c r="E65" s="24">
        <v>42734</v>
      </c>
      <c r="F65" s="24">
        <v>43099</v>
      </c>
      <c r="G65" s="19">
        <v>2</v>
      </c>
      <c r="H65" s="19">
        <v>2</v>
      </c>
      <c r="I65" s="10">
        <v>640.58000000000004</v>
      </c>
      <c r="J65" s="15">
        <v>1</v>
      </c>
      <c r="K65" s="15">
        <v>0</v>
      </c>
      <c r="L65" s="15">
        <v>1</v>
      </c>
      <c r="M65" s="16">
        <v>75</v>
      </c>
      <c r="N65" s="16">
        <v>0</v>
      </c>
      <c r="O65" s="16">
        <v>75</v>
      </c>
      <c r="P65" s="27">
        <f t="shared" si="8"/>
        <v>3441099</v>
      </c>
      <c r="Q65" s="16">
        <v>2289773.65</v>
      </c>
      <c r="R65" s="16">
        <v>297526.65999999997</v>
      </c>
      <c r="S65" s="16">
        <v>853798.69</v>
      </c>
      <c r="T65" s="61">
        <v>0</v>
      </c>
      <c r="U65" s="61">
        <v>0</v>
      </c>
    </row>
    <row r="66" spans="1:27" ht="25.5">
      <c r="A66" s="9">
        <v>4</v>
      </c>
      <c r="B66" s="22" t="s">
        <v>148</v>
      </c>
      <c r="C66" s="23" t="s">
        <v>43</v>
      </c>
      <c r="D66" s="24">
        <v>40176</v>
      </c>
      <c r="E66" s="24">
        <v>42734</v>
      </c>
      <c r="F66" s="24">
        <v>43099</v>
      </c>
      <c r="G66" s="19">
        <v>29</v>
      </c>
      <c r="H66" s="19">
        <v>29</v>
      </c>
      <c r="I66" s="10">
        <v>390.4</v>
      </c>
      <c r="J66" s="15">
        <v>8</v>
      </c>
      <c r="K66" s="15">
        <v>3</v>
      </c>
      <c r="L66" s="15">
        <v>5</v>
      </c>
      <c r="M66" s="16">
        <v>390.4</v>
      </c>
      <c r="N66" s="16">
        <v>123.1</v>
      </c>
      <c r="O66" s="16">
        <v>267.3</v>
      </c>
      <c r="P66" s="27">
        <f t="shared" si="8"/>
        <v>17913504</v>
      </c>
      <c r="Q66" s="16">
        <v>11919991.09</v>
      </c>
      <c r="R66" s="16">
        <v>1548849.63</v>
      </c>
      <c r="S66" s="16">
        <v>4444663.28</v>
      </c>
      <c r="T66" s="61">
        <v>0</v>
      </c>
      <c r="U66" s="61">
        <v>0</v>
      </c>
    </row>
    <row r="67" spans="1:27" ht="35.25" customHeight="1">
      <c r="A67" s="9">
        <v>5</v>
      </c>
      <c r="B67" s="22" t="s">
        <v>149</v>
      </c>
      <c r="C67" s="23" t="s">
        <v>44</v>
      </c>
      <c r="D67" s="24">
        <v>40170</v>
      </c>
      <c r="E67" s="24">
        <v>42734</v>
      </c>
      <c r="F67" s="24">
        <v>43099</v>
      </c>
      <c r="G67" s="19">
        <v>30</v>
      </c>
      <c r="H67" s="19">
        <v>30</v>
      </c>
      <c r="I67" s="10">
        <v>391.5</v>
      </c>
      <c r="J67" s="15">
        <v>9</v>
      </c>
      <c r="K67" s="15">
        <v>5</v>
      </c>
      <c r="L67" s="15">
        <v>4</v>
      </c>
      <c r="M67" s="16">
        <v>391.5</v>
      </c>
      <c r="N67" s="16">
        <v>121.3</v>
      </c>
      <c r="O67" s="16">
        <v>270.2</v>
      </c>
      <c r="P67" s="27">
        <f t="shared" si="8"/>
        <v>17963977.510000002</v>
      </c>
      <c r="Q67" s="16">
        <v>11953577.130000001</v>
      </c>
      <c r="R67" s="16">
        <v>1553213.71</v>
      </c>
      <c r="S67" s="16">
        <v>4457186.67</v>
      </c>
      <c r="T67" s="61">
        <v>0</v>
      </c>
      <c r="U67" s="61">
        <v>0</v>
      </c>
    </row>
    <row r="68" spans="1:27" ht="25.5">
      <c r="A68" s="9">
        <v>6</v>
      </c>
      <c r="B68" s="22" t="s">
        <v>150</v>
      </c>
      <c r="C68" s="23" t="s">
        <v>45</v>
      </c>
      <c r="D68" s="24">
        <v>40170</v>
      </c>
      <c r="E68" s="24">
        <v>42734</v>
      </c>
      <c r="F68" s="24">
        <v>43099</v>
      </c>
      <c r="G68" s="19">
        <v>21</v>
      </c>
      <c r="H68" s="19">
        <v>21</v>
      </c>
      <c r="I68" s="10">
        <v>389.1</v>
      </c>
      <c r="J68" s="15">
        <v>8</v>
      </c>
      <c r="K68" s="15">
        <v>3</v>
      </c>
      <c r="L68" s="15">
        <v>5</v>
      </c>
      <c r="M68" s="16">
        <v>389.1</v>
      </c>
      <c r="N68" s="16">
        <v>149</v>
      </c>
      <c r="O68" s="16">
        <v>240.1</v>
      </c>
      <c r="P68" s="27">
        <f t="shared" si="8"/>
        <v>17853853.5</v>
      </c>
      <c r="Q68" s="16">
        <v>11880298.49</v>
      </c>
      <c r="R68" s="16">
        <v>1543692.09</v>
      </c>
      <c r="S68" s="16">
        <v>4429862.92</v>
      </c>
      <c r="T68" s="61">
        <v>0</v>
      </c>
      <c r="U68" s="61">
        <v>0</v>
      </c>
    </row>
    <row r="69" spans="1:27" ht="34.5" customHeight="1">
      <c r="A69" s="9">
        <v>7</v>
      </c>
      <c r="B69" s="22" t="s">
        <v>151</v>
      </c>
      <c r="C69" s="23" t="s">
        <v>46</v>
      </c>
      <c r="D69" s="24">
        <v>40176</v>
      </c>
      <c r="E69" s="24">
        <v>42734</v>
      </c>
      <c r="F69" s="24">
        <v>43099</v>
      </c>
      <c r="G69" s="19">
        <v>19</v>
      </c>
      <c r="H69" s="19">
        <v>19</v>
      </c>
      <c r="I69" s="10">
        <v>274.39999999999998</v>
      </c>
      <c r="J69" s="15">
        <v>8</v>
      </c>
      <c r="K69" s="15">
        <v>7</v>
      </c>
      <c r="L69" s="15">
        <v>1</v>
      </c>
      <c r="M69" s="16">
        <v>274.39999999999998</v>
      </c>
      <c r="N69" s="16">
        <v>244.7</v>
      </c>
      <c r="O69" s="16">
        <v>29.7</v>
      </c>
      <c r="P69" s="27">
        <f t="shared" si="8"/>
        <v>12590844</v>
      </c>
      <c r="Q69" s="16">
        <v>8378190.46</v>
      </c>
      <c r="R69" s="16">
        <v>1088638.1599999999</v>
      </c>
      <c r="S69" s="16">
        <v>3124015.38</v>
      </c>
      <c r="T69" s="61">
        <v>0</v>
      </c>
      <c r="U69" s="61">
        <v>0</v>
      </c>
    </row>
    <row r="70" spans="1:27" ht="51.75" customHeight="1">
      <c r="A70" s="79" t="s">
        <v>182</v>
      </c>
      <c r="B70" s="80"/>
      <c r="C70" s="13" t="s">
        <v>18</v>
      </c>
      <c r="D70" s="13" t="s">
        <v>18</v>
      </c>
      <c r="E70" s="13" t="s">
        <v>18</v>
      </c>
      <c r="F70" s="13" t="s">
        <v>18</v>
      </c>
      <c r="G70" s="19">
        <f>SUM(G71:G76)</f>
        <v>135</v>
      </c>
      <c r="H70" s="19">
        <f>SUM(H71:H76)</f>
        <v>135</v>
      </c>
      <c r="I70" s="10">
        <f>SUM(I71:I76)</f>
        <v>1746.1</v>
      </c>
      <c r="J70" s="15">
        <f t="shared" ref="J70:O70" si="12">SUM(J71:J76)</f>
        <v>49</v>
      </c>
      <c r="K70" s="15">
        <f t="shared" si="12"/>
        <v>23</v>
      </c>
      <c r="L70" s="15">
        <f t="shared" si="12"/>
        <v>26</v>
      </c>
      <c r="M70" s="16">
        <f t="shared" si="12"/>
        <v>1746.1</v>
      </c>
      <c r="N70" s="16">
        <f t="shared" si="12"/>
        <v>793</v>
      </c>
      <c r="O70" s="16">
        <f t="shared" si="12"/>
        <v>953.1</v>
      </c>
      <c r="P70" s="27">
        <f t="shared" si="8"/>
        <v>60240450</v>
      </c>
      <c r="Q70" s="61">
        <v>0</v>
      </c>
      <c r="R70" s="61">
        <v>0</v>
      </c>
      <c r="S70" s="61">
        <v>0</v>
      </c>
      <c r="T70" s="61">
        <v>0</v>
      </c>
      <c r="U70" s="16">
        <v>60240450</v>
      </c>
      <c r="V70" s="17" t="s">
        <v>0</v>
      </c>
    </row>
    <row r="71" spans="1:27" ht="33.75" customHeight="1">
      <c r="A71" s="22">
        <v>1</v>
      </c>
      <c r="B71" s="22" t="s">
        <v>152</v>
      </c>
      <c r="C71" s="23" t="s">
        <v>36</v>
      </c>
      <c r="D71" s="24">
        <v>40170</v>
      </c>
      <c r="E71" s="24">
        <v>42734</v>
      </c>
      <c r="F71" s="24">
        <v>43099</v>
      </c>
      <c r="G71" s="19">
        <v>31</v>
      </c>
      <c r="H71" s="19">
        <v>31</v>
      </c>
      <c r="I71" s="10">
        <v>422.7</v>
      </c>
      <c r="J71" s="15">
        <v>11</v>
      </c>
      <c r="K71" s="15">
        <v>5</v>
      </c>
      <c r="L71" s="15">
        <v>6</v>
      </c>
      <c r="M71" s="16">
        <v>422.7</v>
      </c>
      <c r="N71" s="16">
        <v>143.4</v>
      </c>
      <c r="O71" s="16">
        <v>279.3</v>
      </c>
      <c r="P71" s="27">
        <f t="shared" si="8"/>
        <v>14583150</v>
      </c>
      <c r="Q71" s="61">
        <v>0</v>
      </c>
      <c r="R71" s="61">
        <v>0</v>
      </c>
      <c r="S71" s="61">
        <v>0</v>
      </c>
      <c r="T71" s="61">
        <v>0</v>
      </c>
      <c r="U71" s="16">
        <v>14583150</v>
      </c>
    </row>
    <row r="72" spans="1:27" ht="36" customHeight="1">
      <c r="A72" s="22">
        <v>2</v>
      </c>
      <c r="B72" s="22" t="s">
        <v>153</v>
      </c>
      <c r="C72" s="23" t="s">
        <v>37</v>
      </c>
      <c r="D72" s="24">
        <v>40170</v>
      </c>
      <c r="E72" s="24">
        <v>42734</v>
      </c>
      <c r="F72" s="24">
        <v>43099</v>
      </c>
      <c r="G72" s="19">
        <v>30</v>
      </c>
      <c r="H72" s="19">
        <v>30</v>
      </c>
      <c r="I72" s="10">
        <v>416.1</v>
      </c>
      <c r="J72" s="15">
        <v>15</v>
      </c>
      <c r="K72" s="15">
        <v>9</v>
      </c>
      <c r="L72" s="15">
        <v>6</v>
      </c>
      <c r="M72" s="16">
        <v>416.1</v>
      </c>
      <c r="N72" s="16">
        <v>298</v>
      </c>
      <c r="O72" s="16">
        <v>118.1</v>
      </c>
      <c r="P72" s="27">
        <f t="shared" si="8"/>
        <v>14355450</v>
      </c>
      <c r="Q72" s="61">
        <v>0</v>
      </c>
      <c r="R72" s="61">
        <v>0</v>
      </c>
      <c r="S72" s="61">
        <v>0</v>
      </c>
      <c r="T72" s="61">
        <v>0</v>
      </c>
      <c r="U72" s="16">
        <v>14355450</v>
      </c>
    </row>
    <row r="73" spans="1:27" s="49" customFormat="1" ht="25.5">
      <c r="A73" s="22">
        <v>3</v>
      </c>
      <c r="B73" s="22" t="s">
        <v>141</v>
      </c>
      <c r="C73" s="48" t="s">
        <v>35</v>
      </c>
      <c r="D73" s="24">
        <v>40170</v>
      </c>
      <c r="E73" s="24">
        <v>42734</v>
      </c>
      <c r="F73" s="24">
        <v>43099</v>
      </c>
      <c r="G73" s="19">
        <v>30</v>
      </c>
      <c r="H73" s="19">
        <v>30</v>
      </c>
      <c r="I73" s="10">
        <v>391.4</v>
      </c>
      <c r="J73" s="15">
        <v>8</v>
      </c>
      <c r="K73" s="15">
        <v>2</v>
      </c>
      <c r="L73" s="15">
        <v>6</v>
      </c>
      <c r="M73" s="16">
        <v>391.4</v>
      </c>
      <c r="N73" s="16">
        <v>71</v>
      </c>
      <c r="O73" s="16">
        <v>320.39999999999998</v>
      </c>
      <c r="P73" s="27">
        <f t="shared" si="8"/>
        <v>13503300</v>
      </c>
      <c r="Q73" s="61">
        <v>0</v>
      </c>
      <c r="R73" s="61">
        <v>0</v>
      </c>
      <c r="S73" s="61">
        <v>0</v>
      </c>
      <c r="T73" s="61">
        <v>0</v>
      </c>
      <c r="U73" s="16">
        <v>13503300</v>
      </c>
      <c r="Y73" s="2"/>
      <c r="Z73" s="2"/>
      <c r="AA73" s="2"/>
    </row>
    <row r="74" spans="1:27" ht="36" customHeight="1">
      <c r="A74" s="50">
        <v>4</v>
      </c>
      <c r="B74" s="50" t="s">
        <v>143</v>
      </c>
      <c r="C74" s="51" t="s">
        <v>38</v>
      </c>
      <c r="D74" s="24">
        <v>40170</v>
      </c>
      <c r="E74" s="24">
        <v>42734</v>
      </c>
      <c r="F74" s="24">
        <v>43099</v>
      </c>
      <c r="G74" s="52">
        <v>11</v>
      </c>
      <c r="H74" s="52">
        <v>11</v>
      </c>
      <c r="I74" s="10">
        <v>101.8</v>
      </c>
      <c r="J74" s="53">
        <v>3</v>
      </c>
      <c r="K74" s="53">
        <v>1</v>
      </c>
      <c r="L74" s="53">
        <v>2</v>
      </c>
      <c r="M74" s="36">
        <v>101.8</v>
      </c>
      <c r="N74" s="36">
        <v>33.4</v>
      </c>
      <c r="O74" s="36">
        <v>68.400000000000006</v>
      </c>
      <c r="P74" s="27">
        <f t="shared" si="8"/>
        <v>3512100</v>
      </c>
      <c r="Q74" s="61">
        <v>0</v>
      </c>
      <c r="R74" s="61">
        <v>0</v>
      </c>
      <c r="S74" s="61">
        <v>0</v>
      </c>
      <c r="T74" s="61">
        <v>0</v>
      </c>
      <c r="U74" s="36">
        <v>3512100</v>
      </c>
    </row>
    <row r="75" spans="1:27" ht="36" customHeight="1">
      <c r="A75" s="54">
        <v>5</v>
      </c>
      <c r="B75" s="54" t="s">
        <v>144</v>
      </c>
      <c r="C75" s="55" t="s">
        <v>39</v>
      </c>
      <c r="D75" s="24">
        <v>40170</v>
      </c>
      <c r="E75" s="24">
        <v>42734</v>
      </c>
      <c r="F75" s="24">
        <v>43099</v>
      </c>
      <c r="G75" s="56">
        <v>18</v>
      </c>
      <c r="H75" s="56">
        <v>18</v>
      </c>
      <c r="I75" s="10">
        <v>268.2</v>
      </c>
      <c r="J75" s="31">
        <v>8</v>
      </c>
      <c r="K75" s="31">
        <v>4</v>
      </c>
      <c r="L75" s="31">
        <v>4</v>
      </c>
      <c r="M75" s="32">
        <v>268.2</v>
      </c>
      <c r="N75" s="32">
        <v>149.30000000000001</v>
      </c>
      <c r="O75" s="32">
        <v>118.9</v>
      </c>
      <c r="P75" s="27">
        <f t="shared" si="8"/>
        <v>9252900</v>
      </c>
      <c r="Q75" s="61">
        <v>0</v>
      </c>
      <c r="R75" s="61">
        <v>0</v>
      </c>
      <c r="S75" s="61">
        <v>0</v>
      </c>
      <c r="T75" s="61">
        <v>0</v>
      </c>
      <c r="U75" s="32">
        <v>9252900</v>
      </c>
    </row>
    <row r="76" spans="1:27" s="49" customFormat="1" ht="36.75" customHeight="1">
      <c r="A76" s="22">
        <v>6</v>
      </c>
      <c r="B76" s="22" t="s">
        <v>146</v>
      </c>
      <c r="C76" s="48" t="s">
        <v>41</v>
      </c>
      <c r="D76" s="24">
        <v>40170</v>
      </c>
      <c r="E76" s="24">
        <v>42734</v>
      </c>
      <c r="F76" s="24">
        <v>43099</v>
      </c>
      <c r="G76" s="19">
        <v>15</v>
      </c>
      <c r="H76" s="19">
        <v>15</v>
      </c>
      <c r="I76" s="10">
        <v>145.9</v>
      </c>
      <c r="J76" s="15">
        <v>4</v>
      </c>
      <c r="K76" s="15">
        <v>2</v>
      </c>
      <c r="L76" s="15">
        <v>2</v>
      </c>
      <c r="M76" s="16">
        <v>145.9</v>
      </c>
      <c r="N76" s="16">
        <v>97.9</v>
      </c>
      <c r="O76" s="16">
        <v>48</v>
      </c>
      <c r="P76" s="27">
        <f t="shared" si="8"/>
        <v>5033550</v>
      </c>
      <c r="Q76" s="61">
        <v>0</v>
      </c>
      <c r="R76" s="61">
        <v>0</v>
      </c>
      <c r="S76" s="61">
        <v>0</v>
      </c>
      <c r="T76" s="61">
        <v>0</v>
      </c>
      <c r="U76" s="16">
        <v>5033550</v>
      </c>
      <c r="Y76" s="2"/>
      <c r="Z76" s="2"/>
      <c r="AA76" s="2"/>
    </row>
    <row r="77" spans="1:27" ht="28.5" hidden="1" customHeight="1">
      <c r="A77" s="81" t="s">
        <v>47</v>
      </c>
      <c r="B77" s="82"/>
      <c r="C77" s="35" t="s">
        <v>18</v>
      </c>
      <c r="D77" s="35" t="s">
        <v>18</v>
      </c>
      <c r="E77" s="35" t="s">
        <v>18</v>
      </c>
      <c r="F77" s="35" t="s">
        <v>18</v>
      </c>
      <c r="G77" s="52">
        <f>G79+G88</f>
        <v>265</v>
      </c>
      <c r="H77" s="52">
        <f>H79+H88</f>
        <v>247</v>
      </c>
      <c r="I77" s="10">
        <f t="shared" ref="I77:N77" si="13">I79+I88</f>
        <v>3858</v>
      </c>
      <c r="J77" s="53">
        <f t="shared" si="13"/>
        <v>102</v>
      </c>
      <c r="K77" s="53">
        <f t="shared" si="13"/>
        <v>52</v>
      </c>
      <c r="L77" s="53">
        <f t="shared" si="13"/>
        <v>50</v>
      </c>
      <c r="M77" s="36">
        <f t="shared" si="13"/>
        <v>3486.9</v>
      </c>
      <c r="N77" s="36">
        <f t="shared" si="13"/>
        <v>1673.6</v>
      </c>
      <c r="O77" s="36">
        <f>O79+O88</f>
        <v>1813.3</v>
      </c>
      <c r="P77" s="27">
        <f t="shared" si="8"/>
        <v>151249380</v>
      </c>
      <c r="Q77" s="36">
        <v>80568072.25</v>
      </c>
      <c r="R77" s="36">
        <v>13223627.75</v>
      </c>
      <c r="S77" s="36">
        <v>30951330</v>
      </c>
      <c r="T77" s="16">
        <v>0</v>
      </c>
      <c r="U77" s="36">
        <v>26506350</v>
      </c>
      <c r="V77" s="17" t="s">
        <v>0</v>
      </c>
    </row>
    <row r="78" spans="1:27" ht="22.5" hidden="1" customHeight="1">
      <c r="A78" s="37"/>
      <c r="B78" s="38"/>
      <c r="C78" s="13"/>
      <c r="D78" s="13"/>
      <c r="E78" s="13"/>
      <c r="F78" s="13"/>
      <c r="G78" s="19"/>
      <c r="H78" s="19"/>
      <c r="I78" s="10"/>
      <c r="J78" s="15"/>
      <c r="K78" s="15"/>
      <c r="L78" s="15"/>
      <c r="M78" s="16"/>
      <c r="N78" s="16"/>
      <c r="O78" s="16"/>
      <c r="P78" s="27">
        <f t="shared" si="8"/>
        <v>0.95</v>
      </c>
      <c r="Q78" s="16">
        <v>0.65</v>
      </c>
      <c r="R78" s="16">
        <v>0.3</v>
      </c>
      <c r="S78" s="16"/>
      <c r="T78" s="16">
        <v>0</v>
      </c>
      <c r="U78" s="16"/>
      <c r="V78" s="17"/>
    </row>
    <row r="79" spans="1:27" ht="37.5" customHeight="1">
      <c r="A79" s="76" t="s">
        <v>48</v>
      </c>
      <c r="B79" s="77"/>
      <c r="C79" s="13" t="s">
        <v>18</v>
      </c>
      <c r="D79" s="13" t="s">
        <v>18</v>
      </c>
      <c r="E79" s="13" t="s">
        <v>18</v>
      </c>
      <c r="F79" s="13" t="s">
        <v>18</v>
      </c>
      <c r="G79" s="52">
        <f>SUM(G80:G87)</f>
        <v>204</v>
      </c>
      <c r="H79" s="52">
        <f>SUM(H80:H87)</f>
        <v>186</v>
      </c>
      <c r="I79" s="20">
        <f>SUM(I80:I87)</f>
        <v>3089.7</v>
      </c>
      <c r="J79" s="15">
        <f t="shared" ref="J79:O79" si="14">SUM(J80:J87)</f>
        <v>79</v>
      </c>
      <c r="K79" s="15">
        <f t="shared" si="14"/>
        <v>40</v>
      </c>
      <c r="L79" s="15">
        <f t="shared" si="14"/>
        <v>39</v>
      </c>
      <c r="M79" s="16">
        <f t="shared" si="14"/>
        <v>2718.6</v>
      </c>
      <c r="N79" s="16">
        <f t="shared" si="14"/>
        <v>1228.3</v>
      </c>
      <c r="O79" s="16">
        <f t="shared" si="14"/>
        <v>1490.3</v>
      </c>
      <c r="P79" s="27">
        <f t="shared" si="8"/>
        <v>124743030</v>
      </c>
      <c r="Q79" s="16">
        <f>SUM(Q80:Q87)</f>
        <v>80568072.25</v>
      </c>
      <c r="R79" s="16">
        <f>SUM(R80:R87)</f>
        <v>13223627.75</v>
      </c>
      <c r="S79" s="16">
        <f>SUM(S80:S87)</f>
        <v>30951330</v>
      </c>
      <c r="T79" s="16">
        <v>0</v>
      </c>
      <c r="U79" s="16">
        <v>0</v>
      </c>
      <c r="V79" s="17" t="s">
        <v>0</v>
      </c>
    </row>
    <row r="80" spans="1:27" ht="35.25" customHeight="1">
      <c r="A80" s="9">
        <v>1</v>
      </c>
      <c r="B80" s="22" t="s">
        <v>154</v>
      </c>
      <c r="C80" s="23" t="s">
        <v>49</v>
      </c>
      <c r="D80" s="24">
        <v>40786</v>
      </c>
      <c r="E80" s="24">
        <v>42734</v>
      </c>
      <c r="F80" s="24">
        <v>43099</v>
      </c>
      <c r="G80" s="19">
        <v>24</v>
      </c>
      <c r="H80" s="19">
        <v>24</v>
      </c>
      <c r="I80" s="10">
        <v>387.6</v>
      </c>
      <c r="J80" s="15">
        <v>14</v>
      </c>
      <c r="K80" s="15">
        <v>11</v>
      </c>
      <c r="L80" s="15">
        <v>3</v>
      </c>
      <c r="M80" s="16">
        <v>387.6</v>
      </c>
      <c r="N80" s="16">
        <v>310</v>
      </c>
      <c r="O80" s="16">
        <v>77.599999999999994</v>
      </c>
      <c r="P80" s="27">
        <f t="shared" si="8"/>
        <v>17785095</v>
      </c>
      <c r="Q80" s="16">
        <v>11486900.859999999</v>
      </c>
      <c r="R80" s="16">
        <v>1885343.62</v>
      </c>
      <c r="S80" s="16">
        <v>4412850.5199999996</v>
      </c>
      <c r="T80" s="61">
        <v>0</v>
      </c>
      <c r="U80" s="61">
        <v>0</v>
      </c>
    </row>
    <row r="81" spans="1:27" ht="25.5">
      <c r="A81" s="9">
        <v>2</v>
      </c>
      <c r="B81" s="22" t="s">
        <v>155</v>
      </c>
      <c r="C81" s="23" t="s">
        <v>50</v>
      </c>
      <c r="D81" s="24">
        <v>40786</v>
      </c>
      <c r="E81" s="24">
        <v>42734</v>
      </c>
      <c r="F81" s="24">
        <v>43099</v>
      </c>
      <c r="G81" s="19">
        <v>20</v>
      </c>
      <c r="H81" s="19">
        <v>20</v>
      </c>
      <c r="I81" s="10">
        <v>382.7</v>
      </c>
      <c r="J81" s="15">
        <v>13</v>
      </c>
      <c r="K81" s="15">
        <v>8</v>
      </c>
      <c r="L81" s="15">
        <v>5</v>
      </c>
      <c r="M81" s="16">
        <v>382.7</v>
      </c>
      <c r="N81" s="16">
        <v>244.3</v>
      </c>
      <c r="O81" s="16">
        <v>138.4</v>
      </c>
      <c r="P81" s="27">
        <f t="shared" si="8"/>
        <v>17560189.489999998</v>
      </c>
      <c r="Q81" s="16">
        <v>11341640.619999999</v>
      </c>
      <c r="R81" s="16">
        <v>1861502.07</v>
      </c>
      <c r="S81" s="16">
        <v>4357046.8</v>
      </c>
      <c r="T81" s="61">
        <v>0</v>
      </c>
      <c r="U81" s="61">
        <v>0</v>
      </c>
    </row>
    <row r="82" spans="1:27" ht="34.5" customHeight="1">
      <c r="A82" s="9">
        <v>3</v>
      </c>
      <c r="B82" s="22" t="s">
        <v>156</v>
      </c>
      <c r="C82" s="23" t="s">
        <v>51</v>
      </c>
      <c r="D82" s="24">
        <v>40721</v>
      </c>
      <c r="E82" s="24">
        <v>42734</v>
      </c>
      <c r="F82" s="24">
        <v>43099</v>
      </c>
      <c r="G82" s="19">
        <v>37</v>
      </c>
      <c r="H82" s="19">
        <v>37</v>
      </c>
      <c r="I82" s="10">
        <v>386.8</v>
      </c>
      <c r="J82" s="15">
        <v>13</v>
      </c>
      <c r="K82" s="15">
        <v>5</v>
      </c>
      <c r="L82" s="15">
        <v>8</v>
      </c>
      <c r="M82" s="16">
        <v>386.8</v>
      </c>
      <c r="N82" s="16">
        <v>138.69999999999999</v>
      </c>
      <c r="O82" s="16">
        <v>248.1</v>
      </c>
      <c r="P82" s="27">
        <f t="shared" si="8"/>
        <v>17748318</v>
      </c>
      <c r="Q82" s="16">
        <v>11463147.619999999</v>
      </c>
      <c r="R82" s="16">
        <v>1881445</v>
      </c>
      <c r="S82" s="16">
        <v>4403725.38</v>
      </c>
      <c r="T82" s="61">
        <v>0</v>
      </c>
      <c r="U82" s="61">
        <v>0</v>
      </c>
    </row>
    <row r="83" spans="1:27" ht="35.25" customHeight="1">
      <c r="A83" s="9">
        <v>4</v>
      </c>
      <c r="B83" s="22" t="s">
        <v>157</v>
      </c>
      <c r="C83" s="23" t="s">
        <v>52</v>
      </c>
      <c r="D83" s="24">
        <v>40438</v>
      </c>
      <c r="E83" s="24">
        <v>42734</v>
      </c>
      <c r="F83" s="24">
        <v>43099</v>
      </c>
      <c r="G83" s="19">
        <v>15</v>
      </c>
      <c r="H83" s="19">
        <v>15</v>
      </c>
      <c r="I83" s="10">
        <v>190</v>
      </c>
      <c r="J83" s="15">
        <v>9</v>
      </c>
      <c r="K83" s="15">
        <v>5</v>
      </c>
      <c r="L83" s="15">
        <v>4</v>
      </c>
      <c r="M83" s="16">
        <v>190</v>
      </c>
      <c r="N83" s="16">
        <v>81.599999999999994</v>
      </c>
      <c r="O83" s="16">
        <v>108.4</v>
      </c>
      <c r="P83" s="27">
        <f t="shared" si="8"/>
        <v>8718150</v>
      </c>
      <c r="Q83" s="16">
        <v>5630811.9100000001</v>
      </c>
      <c r="R83" s="16">
        <v>924184.46</v>
      </c>
      <c r="S83" s="16">
        <v>2163153.63</v>
      </c>
      <c r="T83" s="61">
        <v>0</v>
      </c>
      <c r="U83" s="61">
        <v>0</v>
      </c>
    </row>
    <row r="84" spans="1:27" ht="33.75" customHeight="1">
      <c r="A84" s="9">
        <v>5</v>
      </c>
      <c r="B84" s="22" t="s">
        <v>115</v>
      </c>
      <c r="C84" s="23" t="s">
        <v>21</v>
      </c>
      <c r="D84" s="24">
        <v>40786</v>
      </c>
      <c r="E84" s="24">
        <v>42734</v>
      </c>
      <c r="F84" s="24">
        <v>43099</v>
      </c>
      <c r="G84" s="19">
        <v>30</v>
      </c>
      <c r="H84" s="19">
        <v>12</v>
      </c>
      <c r="I84" s="10">
        <v>577.70000000000005</v>
      </c>
      <c r="J84" s="15">
        <v>6</v>
      </c>
      <c r="K84" s="15">
        <v>5</v>
      </c>
      <c r="L84" s="15">
        <v>1</v>
      </c>
      <c r="M84" s="16">
        <v>206.6</v>
      </c>
      <c r="N84" s="16">
        <v>168.6</v>
      </c>
      <c r="O84" s="16">
        <v>38</v>
      </c>
      <c r="P84" s="27">
        <f t="shared" si="8"/>
        <v>9479841</v>
      </c>
      <c r="Q84" s="16">
        <v>6122767.0599999996</v>
      </c>
      <c r="R84" s="16">
        <v>1004929</v>
      </c>
      <c r="S84" s="16">
        <v>2352144.94</v>
      </c>
      <c r="T84" s="61">
        <v>0</v>
      </c>
      <c r="U84" s="61">
        <v>0</v>
      </c>
    </row>
    <row r="85" spans="1:27" ht="38.25" customHeight="1">
      <c r="A85" s="9">
        <v>6</v>
      </c>
      <c r="B85" s="22" t="s">
        <v>160</v>
      </c>
      <c r="C85" s="23" t="s">
        <v>55</v>
      </c>
      <c r="D85" s="24">
        <v>40176</v>
      </c>
      <c r="E85" s="24">
        <v>42734</v>
      </c>
      <c r="F85" s="24">
        <v>43099</v>
      </c>
      <c r="G85" s="19">
        <v>25</v>
      </c>
      <c r="H85" s="19">
        <v>25</v>
      </c>
      <c r="I85" s="10">
        <v>388.2</v>
      </c>
      <c r="J85" s="15">
        <v>8</v>
      </c>
      <c r="K85" s="15">
        <v>3</v>
      </c>
      <c r="L85" s="15">
        <v>5</v>
      </c>
      <c r="M85" s="16">
        <v>388.2</v>
      </c>
      <c r="N85" s="16">
        <v>148.5</v>
      </c>
      <c r="O85" s="16">
        <v>239.7</v>
      </c>
      <c r="P85" s="27">
        <f t="shared" si="8"/>
        <v>17812557</v>
      </c>
      <c r="Q85" s="16">
        <v>11504637.810000001</v>
      </c>
      <c r="R85" s="16">
        <v>1888254.78</v>
      </c>
      <c r="S85" s="16">
        <v>4419664.41</v>
      </c>
      <c r="T85" s="61">
        <v>0</v>
      </c>
      <c r="U85" s="61">
        <v>0</v>
      </c>
    </row>
    <row r="86" spans="1:27" ht="35.25" customHeight="1">
      <c r="A86" s="9">
        <v>7</v>
      </c>
      <c r="B86" s="22" t="s">
        <v>161</v>
      </c>
      <c r="C86" s="23" t="s">
        <v>56</v>
      </c>
      <c r="D86" s="24">
        <v>40176</v>
      </c>
      <c r="E86" s="24">
        <v>42734</v>
      </c>
      <c r="F86" s="24">
        <v>43099</v>
      </c>
      <c r="G86" s="19">
        <v>26</v>
      </c>
      <c r="H86" s="19">
        <v>26</v>
      </c>
      <c r="I86" s="10">
        <v>387.9</v>
      </c>
      <c r="J86" s="15">
        <v>8</v>
      </c>
      <c r="K86" s="15">
        <v>1</v>
      </c>
      <c r="L86" s="15">
        <v>7</v>
      </c>
      <c r="M86" s="16">
        <v>387.9</v>
      </c>
      <c r="N86" s="16">
        <v>45.7</v>
      </c>
      <c r="O86" s="16">
        <v>342.2</v>
      </c>
      <c r="P86" s="27">
        <f t="shared" si="8"/>
        <v>17798791.510000002</v>
      </c>
      <c r="Q86" s="16">
        <v>11495747.050000001</v>
      </c>
      <c r="R86" s="16">
        <v>1886795.56</v>
      </c>
      <c r="S86" s="16">
        <v>4416248.9000000004</v>
      </c>
      <c r="T86" s="61">
        <v>0</v>
      </c>
      <c r="U86" s="61">
        <v>0</v>
      </c>
    </row>
    <row r="87" spans="1:27" ht="39.75" customHeight="1">
      <c r="A87" s="9">
        <v>8</v>
      </c>
      <c r="B87" s="22" t="s">
        <v>162</v>
      </c>
      <c r="C87" s="23" t="s">
        <v>57</v>
      </c>
      <c r="D87" s="24">
        <v>40176</v>
      </c>
      <c r="E87" s="24">
        <v>42734</v>
      </c>
      <c r="F87" s="24">
        <v>43099</v>
      </c>
      <c r="G87" s="19">
        <v>27</v>
      </c>
      <c r="H87" s="19">
        <v>27</v>
      </c>
      <c r="I87" s="10">
        <v>388.8</v>
      </c>
      <c r="J87" s="15">
        <v>8</v>
      </c>
      <c r="K87" s="15">
        <v>2</v>
      </c>
      <c r="L87" s="15">
        <v>6</v>
      </c>
      <c r="M87" s="16">
        <v>388.8</v>
      </c>
      <c r="N87" s="16">
        <v>90.9</v>
      </c>
      <c r="O87" s="16">
        <v>297.89999999999998</v>
      </c>
      <c r="P87" s="27">
        <f t="shared" si="8"/>
        <v>17840088</v>
      </c>
      <c r="Q87" s="16">
        <v>11522419.32</v>
      </c>
      <c r="R87" s="16">
        <v>1891173.26</v>
      </c>
      <c r="S87" s="16">
        <v>4426495.42</v>
      </c>
      <c r="T87" s="61">
        <v>0</v>
      </c>
      <c r="U87" s="61">
        <v>0</v>
      </c>
    </row>
    <row r="88" spans="1:27" s="25" customFormat="1" ht="33.75" customHeight="1">
      <c r="A88" s="78" t="s">
        <v>58</v>
      </c>
      <c r="B88" s="78"/>
      <c r="C88" s="13" t="s">
        <v>18</v>
      </c>
      <c r="D88" s="13" t="s">
        <v>18</v>
      </c>
      <c r="E88" s="13" t="s">
        <v>18</v>
      </c>
      <c r="F88" s="13" t="s">
        <v>18</v>
      </c>
      <c r="G88" s="19">
        <f t="shared" ref="G88:O88" si="15">SUM(G89:G90)</f>
        <v>61</v>
      </c>
      <c r="H88" s="19">
        <f t="shared" si="15"/>
        <v>61</v>
      </c>
      <c r="I88" s="10">
        <f t="shared" si="15"/>
        <v>768.3</v>
      </c>
      <c r="J88" s="15">
        <f t="shared" si="15"/>
        <v>23</v>
      </c>
      <c r="K88" s="15">
        <f t="shared" si="15"/>
        <v>12</v>
      </c>
      <c r="L88" s="15">
        <f t="shared" si="15"/>
        <v>11</v>
      </c>
      <c r="M88" s="16">
        <f t="shared" si="15"/>
        <v>768.3</v>
      </c>
      <c r="N88" s="16">
        <f t="shared" si="15"/>
        <v>445.3</v>
      </c>
      <c r="O88" s="16">
        <f t="shared" si="15"/>
        <v>323</v>
      </c>
      <c r="P88" s="27">
        <f t="shared" si="8"/>
        <v>26506350</v>
      </c>
      <c r="Q88" s="16">
        <v>0</v>
      </c>
      <c r="R88" s="16">
        <v>0</v>
      </c>
      <c r="S88" s="16">
        <v>0</v>
      </c>
      <c r="T88" s="16">
        <v>0</v>
      </c>
      <c r="U88" s="16">
        <v>26506350</v>
      </c>
      <c r="V88" s="57" t="s">
        <v>0</v>
      </c>
      <c r="Y88" s="2"/>
      <c r="Z88" s="2"/>
      <c r="AA88" s="2"/>
    </row>
    <row r="89" spans="1:27" s="34" customFormat="1" ht="35.25" customHeight="1">
      <c r="A89" s="58">
        <v>1</v>
      </c>
      <c r="B89" s="10" t="s">
        <v>159</v>
      </c>
      <c r="C89" s="33" t="s">
        <v>54</v>
      </c>
      <c r="D89" s="24">
        <v>40659</v>
      </c>
      <c r="E89" s="24">
        <v>42734</v>
      </c>
      <c r="F89" s="24">
        <v>43099</v>
      </c>
      <c r="G89" s="14">
        <v>24</v>
      </c>
      <c r="H89" s="14">
        <v>24</v>
      </c>
      <c r="I89" s="10">
        <v>382.1</v>
      </c>
      <c r="J89" s="15">
        <v>11</v>
      </c>
      <c r="K89" s="15">
        <v>7</v>
      </c>
      <c r="L89" s="15">
        <v>4</v>
      </c>
      <c r="M89" s="16">
        <v>382.1</v>
      </c>
      <c r="N89" s="16">
        <v>305.3</v>
      </c>
      <c r="O89" s="16">
        <v>76.8</v>
      </c>
      <c r="P89" s="27">
        <f t="shared" si="8"/>
        <v>13182450</v>
      </c>
      <c r="Q89" s="61">
        <v>0</v>
      </c>
      <c r="R89" s="61">
        <v>0</v>
      </c>
      <c r="S89" s="61">
        <v>0</v>
      </c>
      <c r="T89" s="61">
        <v>0</v>
      </c>
      <c r="U89" s="61">
        <v>13182450</v>
      </c>
      <c r="Y89" s="2"/>
      <c r="Z89" s="2"/>
      <c r="AA89" s="2"/>
    </row>
    <row r="90" spans="1:27" s="34" customFormat="1" ht="33.75" customHeight="1">
      <c r="A90" s="58">
        <v>2</v>
      </c>
      <c r="B90" s="10" t="s">
        <v>158</v>
      </c>
      <c r="C90" s="33" t="s">
        <v>53</v>
      </c>
      <c r="D90" s="24">
        <v>40786</v>
      </c>
      <c r="E90" s="24">
        <v>42734</v>
      </c>
      <c r="F90" s="24">
        <v>43099</v>
      </c>
      <c r="G90" s="14">
        <v>37</v>
      </c>
      <c r="H90" s="14">
        <v>37</v>
      </c>
      <c r="I90" s="10">
        <v>386.2</v>
      </c>
      <c r="J90" s="15">
        <v>12</v>
      </c>
      <c r="K90" s="15">
        <v>5</v>
      </c>
      <c r="L90" s="15">
        <v>7</v>
      </c>
      <c r="M90" s="16">
        <v>386.2</v>
      </c>
      <c r="N90" s="16">
        <v>140</v>
      </c>
      <c r="O90" s="16">
        <v>246.2</v>
      </c>
      <c r="P90" s="27">
        <f t="shared" si="8"/>
        <v>13323900</v>
      </c>
      <c r="Q90" s="61">
        <v>0</v>
      </c>
      <c r="R90" s="61">
        <v>0</v>
      </c>
      <c r="S90" s="61">
        <v>0</v>
      </c>
      <c r="T90" s="61">
        <v>0</v>
      </c>
      <c r="U90" s="61">
        <v>13323900</v>
      </c>
      <c r="Y90" s="2"/>
      <c r="Z90" s="2"/>
      <c r="AA90" s="2"/>
    </row>
    <row r="91" spans="1:27" s="25" customFormat="1" ht="25.5" hidden="1" customHeight="1">
      <c r="A91" s="78" t="s">
        <v>59</v>
      </c>
      <c r="B91" s="78"/>
      <c r="C91" s="13" t="s">
        <v>18</v>
      </c>
      <c r="D91" s="13" t="s">
        <v>18</v>
      </c>
      <c r="E91" s="13" t="s">
        <v>18</v>
      </c>
      <c r="F91" s="13" t="s">
        <v>18</v>
      </c>
      <c r="G91" s="19">
        <f t="shared" ref="G91:O91" si="16">G93+G99</f>
        <v>68</v>
      </c>
      <c r="H91" s="19">
        <f t="shared" si="16"/>
        <v>68</v>
      </c>
      <c r="I91" s="10">
        <f t="shared" si="16"/>
        <v>1063.7</v>
      </c>
      <c r="J91" s="15">
        <f t="shared" si="16"/>
        <v>38</v>
      </c>
      <c r="K91" s="15">
        <f t="shared" si="16"/>
        <v>14</v>
      </c>
      <c r="L91" s="15">
        <f t="shared" si="16"/>
        <v>24</v>
      </c>
      <c r="M91" s="16">
        <f t="shared" si="16"/>
        <v>1063.7</v>
      </c>
      <c r="N91" s="16">
        <f t="shared" si="16"/>
        <v>351.3</v>
      </c>
      <c r="O91" s="16">
        <f t="shared" si="16"/>
        <v>712.4</v>
      </c>
      <c r="P91" s="27">
        <f t="shared" si="8"/>
        <v>48807495</v>
      </c>
      <c r="Q91" s="16">
        <v>30140000</v>
      </c>
      <c r="R91" s="16">
        <v>6557650</v>
      </c>
      <c r="S91" s="16">
        <v>12109845</v>
      </c>
      <c r="T91" s="16">
        <v>0</v>
      </c>
      <c r="U91" s="16">
        <v>0</v>
      </c>
      <c r="V91" s="57" t="s">
        <v>0</v>
      </c>
      <c r="Y91" s="2"/>
      <c r="Z91" s="2"/>
      <c r="AA91" s="2"/>
    </row>
    <row r="92" spans="1:27" ht="25.5" hidden="1" customHeight="1">
      <c r="A92" s="59"/>
      <c r="B92" s="60"/>
      <c r="C92" s="35"/>
      <c r="D92" s="35"/>
      <c r="E92" s="35"/>
      <c r="F92" s="35"/>
      <c r="G92" s="52"/>
      <c r="H92" s="52"/>
      <c r="I92" s="8"/>
      <c r="J92" s="53"/>
      <c r="K92" s="53"/>
      <c r="L92" s="53"/>
      <c r="M92" s="36"/>
      <c r="N92" s="36"/>
      <c r="O92" s="36"/>
      <c r="P92" s="27">
        <f t="shared" si="8"/>
        <v>0.97</v>
      </c>
      <c r="Q92" s="36">
        <v>0.62</v>
      </c>
      <c r="R92" s="36">
        <v>0.35</v>
      </c>
      <c r="S92" s="36"/>
      <c r="T92" s="36"/>
      <c r="U92" s="36"/>
      <c r="V92" s="17"/>
    </row>
    <row r="93" spans="1:27" ht="36.75" customHeight="1">
      <c r="A93" s="76" t="s">
        <v>60</v>
      </c>
      <c r="B93" s="77"/>
      <c r="C93" s="13" t="s">
        <v>18</v>
      </c>
      <c r="D93" s="13" t="s">
        <v>18</v>
      </c>
      <c r="E93" s="13" t="s">
        <v>18</v>
      </c>
      <c r="F93" s="13" t="s">
        <v>18</v>
      </c>
      <c r="G93" s="19">
        <f>SUM(G94:G98)</f>
        <v>68</v>
      </c>
      <c r="H93" s="19">
        <f>SUM(H94:H98)</f>
        <v>68</v>
      </c>
      <c r="I93" s="10">
        <f>SUM(I94:I98)</f>
        <v>1063.7</v>
      </c>
      <c r="J93" s="15">
        <f t="shared" ref="J93:O93" si="17">SUM(J94:J98)</f>
        <v>38</v>
      </c>
      <c r="K93" s="15">
        <f t="shared" si="17"/>
        <v>14</v>
      </c>
      <c r="L93" s="15">
        <f t="shared" si="17"/>
        <v>24</v>
      </c>
      <c r="M93" s="16">
        <f t="shared" si="17"/>
        <v>1063.7</v>
      </c>
      <c r="N93" s="16">
        <f t="shared" si="17"/>
        <v>351.3</v>
      </c>
      <c r="O93" s="16">
        <f t="shared" si="17"/>
        <v>712.4</v>
      </c>
      <c r="P93" s="27">
        <f t="shared" si="8"/>
        <v>48807495</v>
      </c>
      <c r="Q93" s="16">
        <f>SUM(Q94:Q98)</f>
        <v>30140000</v>
      </c>
      <c r="R93" s="16">
        <f>SUM(R94:R98)</f>
        <v>6557650</v>
      </c>
      <c r="S93" s="16">
        <f>SUM(S94:S98)</f>
        <v>12109845</v>
      </c>
      <c r="T93" s="16">
        <v>0</v>
      </c>
      <c r="U93" s="16">
        <v>0</v>
      </c>
      <c r="V93" s="17" t="s">
        <v>0</v>
      </c>
    </row>
    <row r="94" spans="1:27" ht="32.25" customHeight="1">
      <c r="A94" s="9">
        <v>1</v>
      </c>
      <c r="B94" s="22" t="s">
        <v>164</v>
      </c>
      <c r="C94" s="23" t="s">
        <v>61</v>
      </c>
      <c r="D94" s="24">
        <v>40816</v>
      </c>
      <c r="E94" s="24">
        <v>42979</v>
      </c>
      <c r="F94" s="24">
        <v>43099</v>
      </c>
      <c r="G94" s="19">
        <v>5</v>
      </c>
      <c r="H94" s="19">
        <v>5</v>
      </c>
      <c r="I94" s="10">
        <v>80.400000000000006</v>
      </c>
      <c r="J94" s="15">
        <v>2</v>
      </c>
      <c r="K94" s="15">
        <v>0</v>
      </c>
      <c r="L94" s="15">
        <v>2</v>
      </c>
      <c r="M94" s="16">
        <v>80.400000000000006</v>
      </c>
      <c r="N94" s="16">
        <v>0</v>
      </c>
      <c r="O94" s="16">
        <v>80.400000000000006</v>
      </c>
      <c r="P94" s="27">
        <f t="shared" si="8"/>
        <v>3688774.49</v>
      </c>
      <c r="Q94" s="16">
        <v>2277921.9300000002</v>
      </c>
      <c r="R94" s="16">
        <v>495614.29</v>
      </c>
      <c r="S94" s="16">
        <v>915238.27</v>
      </c>
      <c r="T94" s="61">
        <v>0</v>
      </c>
      <c r="U94" s="61">
        <v>0</v>
      </c>
    </row>
    <row r="95" spans="1:27" ht="36" customHeight="1">
      <c r="A95" s="9">
        <v>2</v>
      </c>
      <c r="B95" s="22" t="s">
        <v>165</v>
      </c>
      <c r="C95" s="23" t="s">
        <v>62</v>
      </c>
      <c r="D95" s="24">
        <v>40890</v>
      </c>
      <c r="E95" s="24">
        <v>42979</v>
      </c>
      <c r="F95" s="24">
        <v>43099</v>
      </c>
      <c r="G95" s="19">
        <v>10</v>
      </c>
      <c r="H95" s="19">
        <v>10</v>
      </c>
      <c r="I95" s="10">
        <v>153.1</v>
      </c>
      <c r="J95" s="15">
        <v>6</v>
      </c>
      <c r="K95" s="15">
        <v>3</v>
      </c>
      <c r="L95" s="15">
        <v>3</v>
      </c>
      <c r="M95" s="16">
        <v>153.1</v>
      </c>
      <c r="N95" s="16">
        <v>54.3</v>
      </c>
      <c r="O95" s="16">
        <v>98.8</v>
      </c>
      <c r="P95" s="27">
        <f t="shared" si="8"/>
        <v>7024993.5</v>
      </c>
      <c r="Q95" s="16">
        <v>4338130.9400000004</v>
      </c>
      <c r="R95" s="16">
        <v>943860.13</v>
      </c>
      <c r="S95" s="16">
        <v>1743002.43</v>
      </c>
      <c r="T95" s="61">
        <v>0</v>
      </c>
      <c r="U95" s="61">
        <v>0</v>
      </c>
    </row>
    <row r="96" spans="1:27" ht="25.5">
      <c r="A96" s="9">
        <v>3</v>
      </c>
      <c r="B96" s="22" t="s">
        <v>163</v>
      </c>
      <c r="C96" s="23" t="s">
        <v>63</v>
      </c>
      <c r="D96" s="24">
        <v>40816</v>
      </c>
      <c r="E96" s="24">
        <v>42979</v>
      </c>
      <c r="F96" s="24">
        <v>43099</v>
      </c>
      <c r="G96" s="19">
        <v>14</v>
      </c>
      <c r="H96" s="19">
        <v>14</v>
      </c>
      <c r="I96" s="10">
        <v>274.39999999999998</v>
      </c>
      <c r="J96" s="15">
        <v>8</v>
      </c>
      <c r="K96" s="15">
        <v>2</v>
      </c>
      <c r="L96" s="15">
        <v>6</v>
      </c>
      <c r="M96" s="16">
        <v>274.39999999999998</v>
      </c>
      <c r="N96" s="16">
        <v>68.400000000000006</v>
      </c>
      <c r="O96" s="16">
        <v>206</v>
      </c>
      <c r="P96" s="27">
        <f t="shared" si="8"/>
        <v>12590844</v>
      </c>
      <c r="Q96" s="16">
        <v>7775200.0599999996</v>
      </c>
      <c r="R96" s="16">
        <v>1691673.55</v>
      </c>
      <c r="S96" s="16">
        <v>3123970.39</v>
      </c>
      <c r="T96" s="61">
        <v>0</v>
      </c>
      <c r="U96" s="61">
        <v>0</v>
      </c>
    </row>
    <row r="97" spans="1:22" ht="35.25" customHeight="1">
      <c r="A97" s="9">
        <v>4</v>
      </c>
      <c r="B97" s="22" t="s">
        <v>167</v>
      </c>
      <c r="C97" s="23" t="s">
        <v>64</v>
      </c>
      <c r="D97" s="24">
        <v>40816</v>
      </c>
      <c r="E97" s="24">
        <v>42979</v>
      </c>
      <c r="F97" s="24">
        <v>43099</v>
      </c>
      <c r="G97" s="19">
        <v>7</v>
      </c>
      <c r="H97" s="19">
        <v>7</v>
      </c>
      <c r="I97" s="10">
        <v>133.4</v>
      </c>
      <c r="J97" s="15">
        <v>7</v>
      </c>
      <c r="K97" s="15">
        <v>3</v>
      </c>
      <c r="L97" s="15">
        <v>4</v>
      </c>
      <c r="M97" s="16">
        <v>133.4</v>
      </c>
      <c r="N97" s="16">
        <v>75.5</v>
      </c>
      <c r="O97" s="16">
        <v>57.9</v>
      </c>
      <c r="P97" s="27">
        <f t="shared" si="8"/>
        <v>6121059.0099999998</v>
      </c>
      <c r="Q97" s="16">
        <v>3779925.98</v>
      </c>
      <c r="R97" s="16">
        <v>822409.81</v>
      </c>
      <c r="S97" s="16">
        <v>1518723.22</v>
      </c>
      <c r="T97" s="61">
        <v>0</v>
      </c>
      <c r="U97" s="61">
        <v>0</v>
      </c>
    </row>
    <row r="98" spans="1:22" ht="34.5" customHeight="1">
      <c r="A98" s="9">
        <v>5</v>
      </c>
      <c r="B98" s="22" t="s">
        <v>166</v>
      </c>
      <c r="C98" s="23" t="s">
        <v>65</v>
      </c>
      <c r="D98" s="24">
        <v>40816</v>
      </c>
      <c r="E98" s="24">
        <v>42979</v>
      </c>
      <c r="F98" s="24">
        <v>43099</v>
      </c>
      <c r="G98" s="19">
        <v>32</v>
      </c>
      <c r="H98" s="19">
        <v>32</v>
      </c>
      <c r="I98" s="10">
        <v>422.4</v>
      </c>
      <c r="J98" s="15">
        <v>15</v>
      </c>
      <c r="K98" s="15">
        <v>6</v>
      </c>
      <c r="L98" s="15">
        <v>9</v>
      </c>
      <c r="M98" s="16">
        <v>422.4</v>
      </c>
      <c r="N98" s="16">
        <v>153.1</v>
      </c>
      <c r="O98" s="16">
        <v>269.3</v>
      </c>
      <c r="P98" s="27">
        <f t="shared" si="8"/>
        <v>19381824</v>
      </c>
      <c r="Q98" s="16">
        <v>11968821.09</v>
      </c>
      <c r="R98" s="16">
        <v>2604092.2200000002</v>
      </c>
      <c r="S98" s="16">
        <v>4808910.6900000004</v>
      </c>
      <c r="T98" s="61">
        <v>0</v>
      </c>
      <c r="U98" s="61">
        <v>0</v>
      </c>
    </row>
    <row r="99" spans="1:22" ht="48.75" customHeight="1">
      <c r="A99" s="79" t="s">
        <v>183</v>
      </c>
      <c r="B99" s="80"/>
      <c r="C99" s="13" t="s">
        <v>18</v>
      </c>
      <c r="D99" s="13" t="s">
        <v>18</v>
      </c>
      <c r="E99" s="13" t="s">
        <v>18</v>
      </c>
      <c r="F99" s="13" t="s">
        <v>18</v>
      </c>
      <c r="G99" s="19">
        <v>0</v>
      </c>
      <c r="H99" s="19">
        <v>0</v>
      </c>
      <c r="I99" s="10">
        <v>0</v>
      </c>
      <c r="J99" s="15">
        <v>0</v>
      </c>
      <c r="K99" s="15">
        <v>0</v>
      </c>
      <c r="L99" s="16">
        <v>0</v>
      </c>
      <c r="M99" s="16">
        <v>0</v>
      </c>
      <c r="N99" s="16">
        <v>0</v>
      </c>
      <c r="O99" s="16">
        <v>0</v>
      </c>
      <c r="P99" s="27">
        <f t="shared" si="8"/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7" t="s">
        <v>0</v>
      </c>
    </row>
    <row r="100" spans="1:22" ht="15.75" customHeight="1"/>
  </sheetData>
  <mergeCells count="41">
    <mergeCell ref="A10:B10"/>
    <mergeCell ref="A11:B11"/>
    <mergeCell ref="G5:G7"/>
    <mergeCell ref="M5:O5"/>
    <mergeCell ref="H5:H7"/>
    <mergeCell ref="I5:I7"/>
    <mergeCell ref="J6:J7"/>
    <mergeCell ref="K6:L6"/>
    <mergeCell ref="A70:B70"/>
    <mergeCell ref="A45:B45"/>
    <mergeCell ref="A47:B47"/>
    <mergeCell ref="Y43:AA43"/>
    <mergeCell ref="A5:A8"/>
    <mergeCell ref="B5:B8"/>
    <mergeCell ref="C5:D6"/>
    <mergeCell ref="E5:E8"/>
    <mergeCell ref="F5:F8"/>
    <mergeCell ref="C7:C8"/>
    <mergeCell ref="A12:B12"/>
    <mergeCell ref="A13:B13"/>
    <mergeCell ref="A14:B14"/>
    <mergeCell ref="A57:B57"/>
    <mergeCell ref="A60:B60"/>
    <mergeCell ref="A62:B62"/>
    <mergeCell ref="A44:B44"/>
    <mergeCell ref="A79:B79"/>
    <mergeCell ref="A88:B88"/>
    <mergeCell ref="A91:B91"/>
    <mergeCell ref="A93:B93"/>
    <mergeCell ref="A99:B99"/>
    <mergeCell ref="A77:B77"/>
    <mergeCell ref="N1:T1"/>
    <mergeCell ref="N2:T2"/>
    <mergeCell ref="A4:T4"/>
    <mergeCell ref="P6:P7"/>
    <mergeCell ref="P5:U5"/>
    <mergeCell ref="Q6:U6"/>
    <mergeCell ref="D7:D8"/>
    <mergeCell ref="J5:L5"/>
    <mergeCell ref="M6:M7"/>
    <mergeCell ref="N6:O6"/>
  </mergeCells>
  <phoneticPr fontId="14" type="noConversion"/>
  <pageMargins left="0.15748031496062992" right="0.15748031496062992" top="0.39370078740157483" bottom="0.39370078740157483" header="0.51181102362204722" footer="0.51181102362204722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2014-06-26T14:06:06Z</cp:lastPrinted>
  <dcterms:created xsi:type="dcterms:W3CDTF">2014-03-28T05:40:43Z</dcterms:created>
  <dcterms:modified xsi:type="dcterms:W3CDTF">2014-06-26T14:18:07Z</dcterms:modified>
</cp:coreProperties>
</file>