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17" sheetId="2" r:id="rId1"/>
  </sheets>
  <definedNames>
    <definedName name="_xlnm._FilterDatabase" localSheetId="0" hidden="1">'Дор фонд Пр 17'!$A$4:$B$53</definedName>
    <definedName name="_xlnm.Print_Area" localSheetId="0">'Дор фонд Пр 17'!$A$1:$D$63</definedName>
  </definedNames>
  <calcPr calcId="124519"/>
</workbook>
</file>

<file path=xl/calcChain.xml><?xml version="1.0" encoding="utf-8"?>
<calcChain xmlns="http://schemas.openxmlformats.org/spreadsheetml/2006/main">
  <c r="C8" i="2"/>
  <c r="D8"/>
  <c r="B14" l="1"/>
  <c r="B16"/>
  <c r="B17"/>
  <c r="B18"/>
  <c r="B22"/>
  <c r="B23"/>
  <c r="B24"/>
  <c r="B27"/>
  <c r="B30"/>
  <c r="B33"/>
  <c r="B36"/>
  <c r="B39"/>
  <c r="B42"/>
  <c r="B45"/>
  <c r="B48"/>
  <c r="B51"/>
  <c r="B54"/>
  <c r="B57"/>
  <c r="B60"/>
  <c r="B21" l="1"/>
  <c r="B13"/>
  <c r="B15"/>
  <c r="D61" l="1"/>
  <c r="C60"/>
  <c r="D60" s="1"/>
  <c r="D16" l="1"/>
  <c r="D18"/>
  <c r="D19"/>
  <c r="D20"/>
  <c r="D25"/>
  <c r="D26"/>
  <c r="D28"/>
  <c r="D29"/>
  <c r="D31"/>
  <c r="D32"/>
  <c r="D34"/>
  <c r="D35"/>
  <c r="D37"/>
  <c r="D38"/>
  <c r="D40"/>
  <c r="D41"/>
  <c r="D43"/>
  <c r="D46"/>
  <c r="D47"/>
  <c r="D49"/>
  <c r="D50"/>
  <c r="D52"/>
  <c r="D53"/>
  <c r="D55"/>
  <c r="D56"/>
  <c r="D58"/>
  <c r="D59"/>
  <c r="C57"/>
  <c r="C54"/>
  <c r="C51"/>
  <c r="D51" s="1"/>
  <c r="C48"/>
  <c r="D48" s="1"/>
  <c r="C45"/>
  <c r="D45" s="1"/>
  <c r="C44"/>
  <c r="C42" s="1"/>
  <c r="D42" s="1"/>
  <c r="C39"/>
  <c r="D39" s="1"/>
  <c r="C36"/>
  <c r="D36" s="1"/>
  <c r="C33"/>
  <c r="D33" s="1"/>
  <c r="C30"/>
  <c r="D30" s="1"/>
  <c r="C27"/>
  <c r="D27" s="1"/>
  <c r="C24"/>
  <c r="D24" s="1"/>
  <c r="C23"/>
  <c r="C22"/>
  <c r="C13" s="1"/>
  <c r="D13" s="1"/>
  <c r="C18"/>
  <c r="C17"/>
  <c r="D17" s="1"/>
  <c r="C16"/>
  <c r="C15"/>
  <c r="D15" s="1"/>
  <c r="D23" l="1"/>
  <c r="C14"/>
  <c r="D44"/>
  <c r="D22"/>
  <c r="C21"/>
  <c r="D21" s="1"/>
  <c r="B11"/>
  <c r="D11" s="1"/>
  <c r="C12" l="1"/>
  <c r="D10"/>
  <c r="D57"/>
  <c r="D54"/>
  <c r="D14" l="1"/>
  <c r="D12" s="1"/>
  <c r="B12" l="1"/>
  <c r="B8" l="1"/>
</calcChain>
</file>

<file path=xl/sharedStrings.xml><?xml version="1.0" encoding="utf-8"?>
<sst xmlns="http://schemas.openxmlformats.org/spreadsheetml/2006/main" count="65" uniqueCount="34">
  <si>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</si>
  <si>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</si>
  <si>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</si>
  <si>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</si>
  <si>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</si>
  <si>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</si>
  <si>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</si>
  <si>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</si>
  <si>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</si>
  <si>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</si>
  <si>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</si>
  <si>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</si>
  <si>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</si>
  <si>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</si>
  <si>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</si>
  <si>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</si>
  <si>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Внедрение интеллектуальной системы управления транспортными потоками</t>
  </si>
  <si>
    <t xml:space="preserve">    Устройство новых, реконструкция, дооборудование существующих линий электроосвещения в пределах улично-дорожной сети</t>
  </si>
  <si>
    <t>Ведомственная целевая программа "Муниципальная адресная инвестиционная программа"</t>
  </si>
  <si>
    <t>Муниципальная программа "Комплексное развитие улично-дорожной сети города Орла на 2020-2022 годы"</t>
  </si>
  <si>
    <t>Капитальный ремонт участков автомобильных дорог общего пользования местного значения в городе Орел</t>
  </si>
  <si>
    <t>Н.В. Зубцова</t>
  </si>
  <si>
    <t>Сумма</t>
  </si>
  <si>
    <t>Приложение 17</t>
  </si>
  <si>
    <t>Прогнозируемое поступление доходов и распределение бюджетных ассигнований Дорожного фонда города Орла на 2023 год</t>
  </si>
  <si>
    <t>Начальник финансового управления администрации города Орла</t>
  </si>
  <si>
    <t>Строительство объектов улично-дорожной сети города Орла</t>
  </si>
  <si>
    <t xml:space="preserve">   в том числе Реконструкция "Красного моста" в городе Орле</t>
  </si>
  <si>
    <t>Ремонт межквартальных (внутриквартальных) проездов</t>
  </si>
  <si>
    <t>Ремонт пешеходных мостов</t>
  </si>
  <si>
    <t>Поправки</t>
  </si>
  <si>
    <t>Сумма с учетом поправок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</si>
  <si>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</si>
  <si>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 xml:space="preserve">к решению Орловского городского Совета
 народных депутатов
 от 22.02.2023 N 37/0556-ГС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</si>
</sst>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4">
    <font>
      <sz val="10"/>
      <name val="Arial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sz val="10"/>
      <color rgb="FF000000"/>
      <name val="Arial"/>
      <family val="2"/>
    </font>
    <font>
      <b/>
      <sz val="10"/>
      <color rgb="FF000000"/>
      <name val="Arial"/>
      <family val="2"/>
      <charset val="204"/>
    </font>
    <font>
      <sz val="13"/>
      <name val="Times New Roman"/>
      <family val="1"/>
    </font>
    <font>
      <sz val="13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164" fontId="13" fillId="0" borderId="1">
      <alignment horizontal="right" vertical="center"/>
    </xf>
    <xf numFmtId="165" fontId="17" fillId="0" borderId="4">
      <alignment horizontal="right" vertical="center" shrinkToFit="1"/>
    </xf>
    <xf numFmtId="49" fontId="14" fillId="0" borderId="1">
      <alignment horizontal="center" vertical="center" wrapText="1"/>
    </xf>
    <xf numFmtId="49" fontId="13" fillId="0" borderId="1">
      <alignment horizontal="left" vertical="center" wrapText="1"/>
    </xf>
    <xf numFmtId="0" fontId="14" fillId="0" borderId="0">
      <alignment wrapText="1"/>
    </xf>
    <xf numFmtId="4" fontId="18" fillId="0" borderId="5">
      <alignment horizontal="right" vertical="center"/>
    </xf>
    <xf numFmtId="4" fontId="13" fillId="0" borderId="1">
      <alignment horizontal="right" vertical="center" shrinkToFit="1"/>
    </xf>
    <xf numFmtId="0" fontId="2" fillId="0" borderId="0"/>
    <xf numFmtId="0" fontId="2" fillId="0" borderId="0"/>
    <xf numFmtId="0" fontId="11" fillId="0" borderId="0"/>
    <xf numFmtId="0" fontId="1" fillId="0" borderId="0"/>
    <xf numFmtId="49" fontId="21" fillId="0" borderId="4">
      <alignment horizontal="center" vertical="center" wrapText="1"/>
    </xf>
    <xf numFmtId="0" fontId="22" fillId="0" borderId="4">
      <alignment horizontal="center" vertical="center" wrapText="1"/>
    </xf>
  </cellStyleXfs>
  <cellXfs count="51">
    <xf numFmtId="0" fontId="0" fillId="0" borderId="0" xfId="0"/>
    <xf numFmtId="0" fontId="20" fillId="2" borderId="0" xfId="0" applyFont="1" applyFill="1"/>
    <xf numFmtId="0" fontId="6" fillId="2" borderId="0" xfId="11" applyFont="1" applyFill="1" applyAlignment="1">
      <alignment vertical="top"/>
    </xf>
    <xf numFmtId="0" fontId="3" fillId="2" borderId="0" xfId="8" applyFont="1" applyFill="1"/>
    <xf numFmtId="0" fontId="6" fillId="2" borderId="2" xfId="9" applyFont="1" applyFill="1" applyBorder="1" applyAlignment="1" applyProtection="1">
      <alignment horizontal="center" vertical="center" wrapText="1"/>
      <protection locked="0"/>
    </xf>
    <xf numFmtId="164" fontId="8" fillId="2" borderId="2" xfId="0" applyNumberFormat="1" applyFont="1" applyFill="1" applyBorder="1" applyAlignment="1">
      <alignment vertical="top" wrapText="1"/>
    </xf>
    <xf numFmtId="164" fontId="8" fillId="2" borderId="2" xfId="8" applyNumberFormat="1" applyFont="1" applyFill="1" applyBorder="1" applyAlignment="1" applyProtection="1">
      <alignment vertical="center" wrapText="1"/>
    </xf>
    <xf numFmtId="164" fontId="3" fillId="2" borderId="0" xfId="8" applyNumberFormat="1" applyFont="1" applyFill="1"/>
    <xf numFmtId="0" fontId="8" fillId="2" borderId="2" xfId="0" applyFont="1" applyFill="1" applyBorder="1" applyAlignment="1" applyProtection="1">
      <alignment horizontal="left" vertical="top" wrapText="1"/>
      <protection locked="0"/>
    </xf>
    <xf numFmtId="0" fontId="7" fillId="2" borderId="0" xfId="8" applyFont="1" applyFill="1"/>
    <xf numFmtId="0" fontId="9" fillId="2" borderId="2" xfId="0" applyFont="1" applyFill="1" applyBorder="1" applyAlignment="1" applyProtection="1">
      <alignment vertical="top" wrapText="1"/>
      <protection locked="0"/>
    </xf>
    <xf numFmtId="0" fontId="6" fillId="2" borderId="0" xfId="8" applyFont="1" applyFill="1"/>
    <xf numFmtId="49" fontId="6" fillId="2" borderId="2" xfId="10" applyNumberFormat="1" applyFont="1" applyFill="1" applyBorder="1" applyAlignment="1" applyProtection="1">
      <alignment horizontal="justify" vertical="top" wrapText="1"/>
    </xf>
    <xf numFmtId="164" fontId="7" fillId="2" borderId="2" xfId="0" applyNumberFormat="1" applyFont="1" applyFill="1" applyBorder="1" applyAlignment="1">
      <alignment vertical="center"/>
    </xf>
    <xf numFmtId="2" fontId="6" fillId="2" borderId="2" xfId="10" applyNumberFormat="1" applyFont="1" applyFill="1" applyBorder="1" applyAlignment="1" applyProtection="1">
      <alignment horizontal="justify" vertical="top" wrapText="1"/>
    </xf>
    <xf numFmtId="164" fontId="8" fillId="2" borderId="2" xfId="8" applyNumberFormat="1" applyFont="1" applyFill="1" applyBorder="1" applyAlignment="1">
      <alignment vertical="center"/>
    </xf>
    <xf numFmtId="0" fontId="9" fillId="2" borderId="2" xfId="0" applyFont="1" applyFill="1" applyBorder="1" applyAlignment="1" applyProtection="1">
      <alignment horizontal="left" vertical="top" wrapText="1" indent="2"/>
      <protection locked="0"/>
    </xf>
    <xf numFmtId="0" fontId="10" fillId="2" borderId="0" xfId="8" applyFont="1" applyFill="1"/>
    <xf numFmtId="0" fontId="16" fillId="2" borderId="0" xfId="8" applyFont="1" applyFill="1"/>
    <xf numFmtId="0" fontId="15" fillId="2" borderId="0" xfId="8" applyFont="1" applyFill="1"/>
    <xf numFmtId="49" fontId="6" fillId="2" borderId="2" xfId="10" applyNumberFormat="1" applyFont="1" applyFill="1" applyBorder="1" applyAlignment="1" applyProtection="1">
      <alignment horizontal="left" vertical="top" wrapText="1" indent="1"/>
    </xf>
    <xf numFmtId="0" fontId="9" fillId="2" borderId="2" xfId="0" applyFont="1" applyFill="1" applyBorder="1" applyAlignment="1" applyProtection="1">
      <alignment horizontal="left" vertical="top" wrapText="1" indent="3"/>
      <protection locked="0"/>
    </xf>
    <xf numFmtId="4" fontId="6" fillId="2" borderId="2" xfId="10" applyNumberFormat="1" applyFont="1" applyFill="1" applyBorder="1" applyAlignment="1" applyProtection="1">
      <alignment horizontal="left" vertical="top" wrapText="1" indent="1"/>
    </xf>
    <xf numFmtId="0" fontId="6" fillId="2" borderId="2" xfId="8" applyFont="1" applyFill="1" applyBorder="1" applyAlignment="1">
      <alignment vertical="top" wrapText="1"/>
    </xf>
    <xf numFmtId="0" fontId="19" fillId="2" borderId="0" xfId="0" applyFont="1" applyFill="1"/>
    <xf numFmtId="0" fontId="7" fillId="2" borderId="0" xfId="0" applyFont="1" applyFill="1" applyAlignment="1">
      <alignment horizontal="right"/>
    </xf>
    <xf numFmtId="164" fontId="12" fillId="2" borderId="0" xfId="8" applyNumberFormat="1" applyFont="1" applyFill="1"/>
    <xf numFmtId="0" fontId="12" fillId="2" borderId="0" xfId="8" applyFont="1" applyFill="1"/>
    <xf numFmtId="0" fontId="7" fillId="2" borderId="2" xfId="0" applyFont="1" applyFill="1" applyBorder="1" applyAlignment="1" applyProtection="1">
      <alignment vertical="center" wrapText="1"/>
      <protection locked="0"/>
    </xf>
    <xf numFmtId="0" fontId="23" fillId="0" borderId="0" xfId="0" applyFont="1" applyFill="1" applyAlignment="1">
      <alignment horizontal="left" wrapText="1"/>
    </xf>
    <xf numFmtId="49" fontId="23" fillId="0" borderId="0" xfId="0" applyNumberFormat="1" applyFont="1" applyFill="1" applyAlignment="1">
      <alignment horizontal="right" wrapText="1"/>
    </xf>
    <xf numFmtId="0" fontId="9" fillId="2" borderId="6" xfId="0" applyFont="1" applyFill="1" applyBorder="1" applyAlignment="1" applyProtection="1">
      <alignment horizontal="left" vertical="top" wrapText="1" indent="2"/>
      <protection locked="0"/>
    </xf>
    <xf numFmtId="164" fontId="7" fillId="2" borderId="2" xfId="0" applyNumberFormat="1" applyFont="1" applyFill="1" applyBorder="1" applyAlignment="1">
      <alignment vertical="center" shrinkToFit="1"/>
    </xf>
    <xf numFmtId="0" fontId="6" fillId="2" borderId="2" xfId="8" applyFont="1" applyFill="1" applyBorder="1"/>
    <xf numFmtId="164" fontId="7" fillId="0" borderId="2" xfId="0" applyNumberFormat="1" applyFont="1" applyFill="1" applyBorder="1" applyAlignment="1">
      <alignment vertical="center"/>
    </xf>
    <xf numFmtId="164" fontId="7" fillId="2" borderId="2" xfId="8" applyNumberFormat="1" applyFont="1" applyFill="1" applyBorder="1" applyAlignment="1" applyProtection="1">
      <alignment vertical="center" wrapText="1"/>
    </xf>
    <xf numFmtId="164" fontId="8" fillId="2" borderId="2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 applyProtection="1">
      <alignment horizontal="left" vertical="top" wrapText="1" indent="2"/>
      <protection locked="0"/>
    </xf>
    <xf numFmtId="164" fontId="7" fillId="0" borderId="0" xfId="0" applyNumberFormat="1" applyFont="1" applyFill="1" applyBorder="1" applyAlignment="1">
      <alignment vertical="center" shrinkToFit="1"/>
    </xf>
    <xf numFmtId="0" fontId="12" fillId="0" borderId="0" xfId="8" applyFont="1" applyFill="1"/>
    <xf numFmtId="0" fontId="3" fillId="0" borderId="0" xfId="8" applyFont="1" applyFill="1"/>
    <xf numFmtId="0" fontId="6" fillId="2" borderId="2" xfId="0" applyFont="1" applyFill="1" applyBorder="1" applyAlignment="1" applyProtection="1">
      <alignment vertical="top" wrapText="1"/>
      <protection locked="0"/>
    </xf>
    <xf numFmtId="164" fontId="8" fillId="2" borderId="6" xfId="8" applyNumberFormat="1" applyFont="1" applyFill="1" applyBorder="1" applyAlignment="1" applyProtection="1">
      <alignment vertical="center" wrapText="1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164" fontId="3" fillId="2" borderId="2" xfId="8" applyNumberFormat="1" applyFont="1" applyFill="1" applyBorder="1"/>
    <xf numFmtId="164" fontId="10" fillId="2" borderId="0" xfId="8" applyNumberFormat="1" applyFont="1" applyFill="1"/>
    <xf numFmtId="3" fontId="5" fillId="2" borderId="3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right"/>
    </xf>
    <xf numFmtId="0" fontId="4" fillId="2" borderId="0" xfId="8" applyFont="1" applyFill="1" applyAlignment="1">
      <alignment horizontal="center" vertical="center" wrapText="1"/>
    </xf>
  </cellXfs>
  <cellStyles count="14">
    <cellStyle name="st36" xfId="1"/>
    <cellStyle name="st38" xfId="2"/>
    <cellStyle name="xl22" xfId="12"/>
    <cellStyle name="xl25" xfId="3"/>
    <cellStyle name="xl28" xfId="4"/>
    <cellStyle name="xl30" xfId="5"/>
    <cellStyle name="xl36" xfId="13"/>
    <cellStyle name="xl42" xfId="6"/>
    <cellStyle name="xl45" xfId="7"/>
    <cellStyle name="Обычный" xfId="0" builtinId="0"/>
    <cellStyle name="Обычный 2" xfId="8"/>
    <cellStyle name="Обычный 2 10" xfId="9"/>
    <cellStyle name="Обычный_Доходы по новой классификации" xfId="10"/>
    <cellStyle name="Обычный_Приложения №№13,14,15 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tabSelected="1" view="pageBreakPreview" zoomScale="80" zoomScaleSheetLayoutView="80" workbookViewId="0">
      <selection activeCell="A15" sqref="A15"/>
    </sheetView>
  </sheetViews>
  <sheetFormatPr defaultColWidth="9.140625" defaultRowHeight="15.75"/>
  <cols>
    <col min="1" max="1" width="88.7109375" style="3" customWidth="1"/>
    <col min="2" max="2" width="16.42578125" style="27" customWidth="1"/>
    <col min="3" max="3" width="16.42578125" style="3" customWidth="1"/>
    <col min="4" max="4" width="16.28515625" style="3" customWidth="1"/>
    <col min="5" max="5" width="14.140625" style="3" customWidth="1"/>
    <col min="6" max="16384" width="9.140625" style="3"/>
  </cols>
  <sheetData>
    <row r="1" spans="1:5" s="2" customFormat="1" ht="21" customHeight="1">
      <c r="A1" s="49" t="s">
        <v>23</v>
      </c>
      <c r="B1" s="49"/>
      <c r="C1" s="49"/>
      <c r="D1" s="49"/>
    </row>
    <row r="2" spans="1:5" s="2" customFormat="1" ht="50.45" customHeight="1">
      <c r="A2" s="48" t="s">
        <v>33</v>
      </c>
      <c r="B2" s="48"/>
      <c r="C2" s="48"/>
      <c r="D2" s="48"/>
    </row>
    <row r="3" spans="1:5">
      <c r="B3" s="3"/>
    </row>
    <row r="4" spans="1:5" ht="42" customHeight="1">
      <c r="A4" s="50" t="s">
        <v>24</v>
      </c>
      <c r="B4" s="50"/>
      <c r="C4" s="50"/>
      <c r="D4" s="50"/>
    </row>
    <row r="5" spans="1:5" ht="22.5" customHeight="1">
      <c r="B5" s="47" t="s">
        <v>0</v>
      </c>
      <c r="C5" s="47"/>
      <c r="D5" s="47"/>
    </row>
    <row r="6" spans="1:5" ht="47.25">
      <c r="A6" s="4" t="s">
        <v>1</v>
      </c>
      <c r="B6" s="4" t="s">
        <v>22</v>
      </c>
      <c r="C6" s="44" t="s">
        <v>30</v>
      </c>
      <c r="D6" s="4" t="s">
        <v>31</v>
      </c>
    </row>
    <row r="7" spans="1:5" ht="23.45" hidden="1" customHeight="1">
      <c r="A7" s="5" t="s">
        <v>2</v>
      </c>
      <c r="B7" s="43"/>
      <c r="C7" s="45"/>
      <c r="D7" s="6"/>
      <c r="E7" s="7"/>
    </row>
    <row r="8" spans="1:5" s="9" customFormat="1" ht="16.5">
      <c r="A8" s="8" t="s">
        <v>3</v>
      </c>
      <c r="B8" s="6">
        <f>B12-B7</f>
        <v>2534502.7000000002</v>
      </c>
      <c r="C8" s="6">
        <f>C12</f>
        <v>4326.8999999999996</v>
      </c>
      <c r="D8" s="6">
        <f>D12-D7</f>
        <v>2538829.6</v>
      </c>
    </row>
    <row r="9" spans="1:5" s="11" customFormat="1" ht="16.5">
      <c r="A9" s="10" t="s">
        <v>4</v>
      </c>
      <c r="B9" s="28"/>
      <c r="C9" s="6"/>
      <c r="D9" s="6"/>
    </row>
    <row r="10" spans="1:5" ht="16.5">
      <c r="A10" s="12" t="s">
        <v>5</v>
      </c>
      <c r="B10" s="13">
        <v>13900</v>
      </c>
      <c r="C10" s="35"/>
      <c r="D10" s="35">
        <f>B10+C10</f>
        <v>13900</v>
      </c>
    </row>
    <row r="11" spans="1:5" ht="16.5">
      <c r="A11" s="14" t="s">
        <v>6</v>
      </c>
      <c r="B11" s="13">
        <f>B13</f>
        <v>2484645.1</v>
      </c>
      <c r="C11" s="33"/>
      <c r="D11" s="35">
        <f>B11+C11</f>
        <v>2484645.1</v>
      </c>
      <c r="E11" s="7"/>
    </row>
    <row r="12" spans="1:5" s="9" customFormat="1" ht="16.5">
      <c r="A12" s="8" t="s">
        <v>7</v>
      </c>
      <c r="B12" s="15">
        <f>B13+B14</f>
        <v>2534502.7000000002</v>
      </c>
      <c r="C12" s="36">
        <f>C13+C14</f>
        <v>4326.8999999999996</v>
      </c>
      <c r="D12" s="36">
        <f>D13+D14</f>
        <v>2538829.6</v>
      </c>
    </row>
    <row r="13" spans="1:5" s="17" customFormat="1" ht="16.5">
      <c r="A13" s="16" t="s">
        <v>8</v>
      </c>
      <c r="B13" s="13">
        <f>B16+B22+B52</f>
        <v>2484645.1</v>
      </c>
      <c r="C13" s="34">
        <f>C16+C22+C52</f>
        <v>0</v>
      </c>
      <c r="D13" s="34">
        <f>C13+B13</f>
        <v>2484645.1</v>
      </c>
      <c r="E13" s="46"/>
    </row>
    <row r="14" spans="1:5" s="18" customFormat="1" ht="16.5">
      <c r="A14" s="16" t="s">
        <v>9</v>
      </c>
      <c r="B14" s="13">
        <f>B17+B23+B53+B56+B59+B61</f>
        <v>49857.599999999999</v>
      </c>
      <c r="C14" s="34">
        <f>C17+C23+C53+C56+C59+C61</f>
        <v>4326.8999999999996</v>
      </c>
      <c r="D14" s="34">
        <f t="shared" ref="D14:D61" si="0">C14+B14</f>
        <v>54184.5</v>
      </c>
    </row>
    <row r="15" spans="1:5" ht="33" customHeight="1">
      <c r="A15" s="12" t="s">
        <v>18</v>
      </c>
      <c r="B15" s="13">
        <f>B16+B17</f>
        <v>6928</v>
      </c>
      <c r="C15" s="34">
        <f>C16+C17</f>
        <v>0</v>
      </c>
      <c r="D15" s="34">
        <f t="shared" si="0"/>
        <v>6928</v>
      </c>
    </row>
    <row r="16" spans="1:5" s="19" customFormat="1" ht="16.5">
      <c r="A16" s="16" t="s">
        <v>8</v>
      </c>
      <c r="B16" s="13">
        <f>B19</f>
        <v>0</v>
      </c>
      <c r="C16" s="34">
        <f>C19</f>
        <v>0</v>
      </c>
      <c r="D16" s="34">
        <f t="shared" si="0"/>
        <v>0</v>
      </c>
    </row>
    <row r="17" spans="1:4" s="19" customFormat="1" ht="16.5">
      <c r="A17" s="16" t="s">
        <v>9</v>
      </c>
      <c r="B17" s="13">
        <f>B20</f>
        <v>6928</v>
      </c>
      <c r="C17" s="34">
        <f>C20</f>
        <v>0</v>
      </c>
      <c r="D17" s="34">
        <f t="shared" si="0"/>
        <v>6928</v>
      </c>
    </row>
    <row r="18" spans="1:4" s="19" customFormat="1" ht="31.5">
      <c r="A18" s="20" t="s">
        <v>10</v>
      </c>
      <c r="B18" s="13">
        <f>B19+B20</f>
        <v>6928</v>
      </c>
      <c r="C18" s="34">
        <f>C19+C20</f>
        <v>0</v>
      </c>
      <c r="D18" s="34">
        <f t="shared" si="0"/>
        <v>6928</v>
      </c>
    </row>
    <row r="19" spans="1:4" s="19" customFormat="1" ht="16.5">
      <c r="A19" s="16" t="s">
        <v>8</v>
      </c>
      <c r="B19" s="13">
        <v>0</v>
      </c>
      <c r="C19" s="34">
        <v>0</v>
      </c>
      <c r="D19" s="34">
        <f t="shared" si="0"/>
        <v>0</v>
      </c>
    </row>
    <row r="20" spans="1:4" s="19" customFormat="1" ht="16.5">
      <c r="A20" s="16" t="s">
        <v>9</v>
      </c>
      <c r="B20" s="13">
        <v>6928</v>
      </c>
      <c r="C20" s="34">
        <v>0</v>
      </c>
      <c r="D20" s="34">
        <f t="shared" si="0"/>
        <v>6928</v>
      </c>
    </row>
    <row r="21" spans="1:4" ht="31.5">
      <c r="A21" s="12" t="s">
        <v>19</v>
      </c>
      <c r="B21" s="13">
        <f>B22+B23</f>
        <v>2427410.7000000002</v>
      </c>
      <c r="C21" s="34">
        <f>C22+C23</f>
        <v>4326.8999999999996</v>
      </c>
      <c r="D21" s="34">
        <f t="shared" si="0"/>
        <v>2431737.6</v>
      </c>
    </row>
    <row r="22" spans="1:4" s="19" customFormat="1" ht="16.5">
      <c r="A22" s="16" t="s">
        <v>8</v>
      </c>
      <c r="B22" s="13">
        <f>B25+B28+B31+B34+B37+B40+B43+B49</f>
        <v>2395660.7000000002</v>
      </c>
      <c r="C22" s="34">
        <f>C25+C28+C31+C34+C37+C40+C43+C49</f>
        <v>0</v>
      </c>
      <c r="D22" s="34">
        <f t="shared" si="0"/>
        <v>2395660.7000000002</v>
      </c>
    </row>
    <row r="23" spans="1:4" s="19" customFormat="1" ht="16.5">
      <c r="A23" s="16" t="s">
        <v>9</v>
      </c>
      <c r="B23" s="13">
        <f>B26+B29+B32+B35+B38+B41+B47+B50</f>
        <v>31750</v>
      </c>
      <c r="C23" s="34">
        <f>C26+C29+C32+C35+C38+C41+C47+C50</f>
        <v>4326.8999999999996</v>
      </c>
      <c r="D23" s="34">
        <f t="shared" si="0"/>
        <v>36076.9</v>
      </c>
    </row>
    <row r="24" spans="1:4" ht="16.5">
      <c r="A24" s="20" t="s">
        <v>12</v>
      </c>
      <c r="B24" s="13">
        <f>B25+B26</f>
        <v>65073.8</v>
      </c>
      <c r="C24" s="34">
        <f>C25+C26</f>
        <v>0</v>
      </c>
      <c r="D24" s="34">
        <f t="shared" si="0"/>
        <v>65073.8</v>
      </c>
    </row>
    <row r="25" spans="1:4" ht="16.5">
      <c r="A25" s="21" t="s">
        <v>8</v>
      </c>
      <c r="B25" s="13">
        <v>64270.8</v>
      </c>
      <c r="C25" s="34">
        <v>0</v>
      </c>
      <c r="D25" s="34">
        <f t="shared" si="0"/>
        <v>64270.8</v>
      </c>
    </row>
    <row r="26" spans="1:4" ht="16.5">
      <c r="A26" s="21" t="s">
        <v>9</v>
      </c>
      <c r="B26" s="13">
        <v>803</v>
      </c>
      <c r="C26" s="34">
        <v>0</v>
      </c>
      <c r="D26" s="34">
        <f t="shared" si="0"/>
        <v>803</v>
      </c>
    </row>
    <row r="27" spans="1:4" ht="21" customHeight="1">
      <c r="A27" s="20" t="s">
        <v>13</v>
      </c>
      <c r="B27" s="13">
        <f>B28+B29</f>
        <v>462393.9</v>
      </c>
      <c r="C27" s="34">
        <f>C28+C29</f>
        <v>0</v>
      </c>
      <c r="D27" s="34">
        <f t="shared" si="0"/>
        <v>462393.9</v>
      </c>
    </row>
    <row r="28" spans="1:4" ht="16.5">
      <c r="A28" s="21" t="s">
        <v>8</v>
      </c>
      <c r="B28" s="13">
        <v>450000</v>
      </c>
      <c r="C28" s="34">
        <v>0</v>
      </c>
      <c r="D28" s="34">
        <f t="shared" si="0"/>
        <v>450000</v>
      </c>
    </row>
    <row r="29" spans="1:4" ht="16.5">
      <c r="A29" s="21" t="s">
        <v>9</v>
      </c>
      <c r="B29" s="13">
        <v>12393.9</v>
      </c>
      <c r="C29" s="34">
        <v>0</v>
      </c>
      <c r="D29" s="34">
        <f t="shared" si="0"/>
        <v>12393.9</v>
      </c>
    </row>
    <row r="30" spans="1:4" ht="62.25" customHeight="1">
      <c r="A30" s="22" t="s">
        <v>14</v>
      </c>
      <c r="B30" s="13">
        <f>B31+B32</f>
        <v>293894.90000000002</v>
      </c>
      <c r="C30" s="34">
        <f>C31+C32</f>
        <v>0</v>
      </c>
      <c r="D30" s="34">
        <f t="shared" si="0"/>
        <v>293894.90000000002</v>
      </c>
    </row>
    <row r="31" spans="1:4" ht="16.5">
      <c r="A31" s="21" t="s">
        <v>8</v>
      </c>
      <c r="B31" s="13">
        <v>290000</v>
      </c>
      <c r="C31" s="34">
        <v>0</v>
      </c>
      <c r="D31" s="34">
        <f t="shared" si="0"/>
        <v>290000</v>
      </c>
    </row>
    <row r="32" spans="1:4" ht="16.5">
      <c r="A32" s="21" t="s">
        <v>9</v>
      </c>
      <c r="B32" s="13">
        <v>3894.9</v>
      </c>
      <c r="C32" s="34">
        <v>0</v>
      </c>
      <c r="D32" s="34">
        <f t="shared" si="0"/>
        <v>3894.9</v>
      </c>
    </row>
    <row r="33" spans="1:4" ht="31.5">
      <c r="A33" s="22" t="s">
        <v>15</v>
      </c>
      <c r="B33" s="13">
        <f>B34+B35</f>
        <v>968.4</v>
      </c>
      <c r="C33" s="34">
        <f>C34+C35</f>
        <v>0</v>
      </c>
      <c r="D33" s="34">
        <f t="shared" si="0"/>
        <v>968.4</v>
      </c>
    </row>
    <row r="34" spans="1:4" ht="16.5">
      <c r="A34" s="21" t="s">
        <v>8</v>
      </c>
      <c r="B34" s="13">
        <v>0</v>
      </c>
      <c r="C34" s="34">
        <v>0</v>
      </c>
      <c r="D34" s="34">
        <f t="shared" si="0"/>
        <v>0</v>
      </c>
    </row>
    <row r="35" spans="1:4" ht="16.5">
      <c r="A35" s="21" t="s">
        <v>9</v>
      </c>
      <c r="B35" s="13">
        <v>968.4</v>
      </c>
      <c r="C35" s="34">
        <v>0</v>
      </c>
      <c r="D35" s="34">
        <f t="shared" si="0"/>
        <v>968.4</v>
      </c>
    </row>
    <row r="36" spans="1:4" ht="16.5">
      <c r="A36" s="22" t="s">
        <v>16</v>
      </c>
      <c r="B36" s="13">
        <f>B37+B38</f>
        <v>79600</v>
      </c>
      <c r="C36" s="34">
        <f>C37+C38</f>
        <v>0</v>
      </c>
      <c r="D36" s="34">
        <f t="shared" si="0"/>
        <v>79600</v>
      </c>
    </row>
    <row r="37" spans="1:4" ht="16.5">
      <c r="A37" s="21" t="s">
        <v>8</v>
      </c>
      <c r="B37" s="13">
        <v>79600</v>
      </c>
      <c r="C37" s="34">
        <v>0</v>
      </c>
      <c r="D37" s="34">
        <f t="shared" si="0"/>
        <v>79600</v>
      </c>
    </row>
    <row r="38" spans="1:4" ht="16.5">
      <c r="A38" s="21" t="s">
        <v>9</v>
      </c>
      <c r="B38" s="13">
        <v>0</v>
      </c>
      <c r="C38" s="34">
        <v>0</v>
      </c>
      <c r="D38" s="34">
        <f t="shared" si="0"/>
        <v>0</v>
      </c>
    </row>
    <row r="39" spans="1:4" ht="33.75" customHeight="1">
      <c r="A39" s="23" t="s">
        <v>17</v>
      </c>
      <c r="B39" s="13">
        <f>B40+B41</f>
        <v>0</v>
      </c>
      <c r="C39" s="34">
        <f>C40+C41</f>
        <v>0</v>
      </c>
      <c r="D39" s="34">
        <f t="shared" si="0"/>
        <v>0</v>
      </c>
    </row>
    <row r="40" spans="1:4" s="19" customFormat="1" ht="16.5">
      <c r="A40" s="16" t="s">
        <v>8</v>
      </c>
      <c r="B40" s="13">
        <v>0</v>
      </c>
      <c r="C40" s="34">
        <v>0</v>
      </c>
      <c r="D40" s="34">
        <f t="shared" si="0"/>
        <v>0</v>
      </c>
    </row>
    <row r="41" spans="1:4" s="19" customFormat="1" ht="16.5">
      <c r="A41" s="16" t="s">
        <v>9</v>
      </c>
      <c r="B41" s="13">
        <v>0</v>
      </c>
      <c r="C41" s="34">
        <v>0</v>
      </c>
      <c r="D41" s="34">
        <f t="shared" si="0"/>
        <v>0</v>
      </c>
    </row>
    <row r="42" spans="1:4" s="19" customFormat="1" ht="16.5">
      <c r="A42" s="23" t="s">
        <v>26</v>
      </c>
      <c r="B42" s="13">
        <f>B43+B44</f>
        <v>1047701.7</v>
      </c>
      <c r="C42" s="34">
        <f>C43+C44</f>
        <v>0</v>
      </c>
      <c r="D42" s="34">
        <f t="shared" si="0"/>
        <v>1047701.7</v>
      </c>
    </row>
    <row r="43" spans="1:4" s="19" customFormat="1" ht="16.5">
      <c r="A43" s="16" t="s">
        <v>8</v>
      </c>
      <c r="B43" s="13">
        <v>1036243.5</v>
      </c>
      <c r="C43" s="34">
        <v>0</v>
      </c>
      <c r="D43" s="34">
        <f t="shared" si="0"/>
        <v>1036243.5</v>
      </c>
    </row>
    <row r="44" spans="1:4" s="19" customFormat="1" ht="16.5">
      <c r="A44" s="16" t="s">
        <v>9</v>
      </c>
      <c r="B44" s="13">
        <v>11458.2</v>
      </c>
      <c r="C44" s="34">
        <f>C47</f>
        <v>0</v>
      </c>
      <c r="D44" s="34">
        <f t="shared" si="0"/>
        <v>11458.2</v>
      </c>
    </row>
    <row r="45" spans="1:4" ht="16.5">
      <c r="A45" s="23" t="s">
        <v>27</v>
      </c>
      <c r="B45" s="13">
        <f>B46+B47</f>
        <v>507438.2</v>
      </c>
      <c r="C45" s="34">
        <f>C46+C47</f>
        <v>0</v>
      </c>
      <c r="D45" s="34">
        <f t="shared" si="0"/>
        <v>507438.2</v>
      </c>
    </row>
    <row r="46" spans="1:4" s="19" customFormat="1" ht="16.5">
      <c r="A46" s="16" t="s">
        <v>8</v>
      </c>
      <c r="B46" s="13">
        <v>495980</v>
      </c>
      <c r="C46" s="34">
        <v>0</v>
      </c>
      <c r="D46" s="34">
        <f t="shared" si="0"/>
        <v>495980</v>
      </c>
    </row>
    <row r="47" spans="1:4" s="19" customFormat="1" ht="16.5">
      <c r="A47" s="16" t="s">
        <v>9</v>
      </c>
      <c r="B47" s="13">
        <v>11458.2</v>
      </c>
      <c r="C47" s="34">
        <v>0</v>
      </c>
      <c r="D47" s="34">
        <f t="shared" si="0"/>
        <v>11458.2</v>
      </c>
    </row>
    <row r="48" spans="1:4" s="19" customFormat="1" ht="17.25" customHeight="1">
      <c r="A48" s="23" t="s">
        <v>20</v>
      </c>
      <c r="B48" s="13">
        <f>B49+B50</f>
        <v>477778</v>
      </c>
      <c r="C48" s="34">
        <f>C49+C50</f>
        <v>4326.8999999999996</v>
      </c>
      <c r="D48" s="34">
        <f t="shared" si="0"/>
        <v>482104.9</v>
      </c>
    </row>
    <row r="49" spans="1:4" s="19" customFormat="1" ht="16.5">
      <c r="A49" s="16" t="s">
        <v>8</v>
      </c>
      <c r="B49" s="13">
        <v>475546.4</v>
      </c>
      <c r="C49" s="34">
        <v>0</v>
      </c>
      <c r="D49" s="34">
        <f t="shared" si="0"/>
        <v>475546.4</v>
      </c>
    </row>
    <row r="50" spans="1:4" s="19" customFormat="1" ht="16.5">
      <c r="A50" s="16" t="s">
        <v>9</v>
      </c>
      <c r="B50" s="13">
        <v>2231.6</v>
      </c>
      <c r="C50" s="34">
        <v>4326.8999999999996</v>
      </c>
      <c r="D50" s="34">
        <f t="shared" si="0"/>
        <v>6558.5</v>
      </c>
    </row>
    <row r="51" spans="1:4" ht="31.5">
      <c r="A51" s="23" t="s">
        <v>11</v>
      </c>
      <c r="B51" s="13">
        <f t="shared" ref="B51" si="1">B52+B53</f>
        <v>89877.4</v>
      </c>
      <c r="C51" s="34">
        <f t="shared" ref="C51" si="2">C52+C53</f>
        <v>0</v>
      </c>
      <c r="D51" s="34">
        <f t="shared" si="0"/>
        <v>89877.4</v>
      </c>
    </row>
    <row r="52" spans="1:4" s="19" customFormat="1" ht="16.5">
      <c r="A52" s="16" t="s">
        <v>8</v>
      </c>
      <c r="B52" s="13">
        <v>88984.4</v>
      </c>
      <c r="C52" s="34">
        <v>0</v>
      </c>
      <c r="D52" s="34">
        <f t="shared" si="0"/>
        <v>88984.4</v>
      </c>
    </row>
    <row r="53" spans="1:4" s="19" customFormat="1" ht="16.5">
      <c r="A53" s="16" t="s">
        <v>9</v>
      </c>
      <c r="B53" s="13">
        <v>893</v>
      </c>
      <c r="C53" s="34">
        <v>0</v>
      </c>
      <c r="D53" s="34">
        <f t="shared" si="0"/>
        <v>893</v>
      </c>
    </row>
    <row r="54" spans="1:4" s="1" customFormat="1" ht="16.5">
      <c r="A54" s="23" t="s">
        <v>28</v>
      </c>
      <c r="B54" s="32">
        <f>B55+B56</f>
        <v>5000</v>
      </c>
      <c r="C54" s="34">
        <f>C55+C56</f>
        <v>0</v>
      </c>
      <c r="D54" s="34">
        <f t="shared" si="0"/>
        <v>5000</v>
      </c>
    </row>
    <row r="55" spans="1:4" s="1" customFormat="1" ht="16.5" hidden="1">
      <c r="A55" s="31" t="s">
        <v>8</v>
      </c>
      <c r="B55" s="32"/>
      <c r="C55" s="34"/>
      <c r="D55" s="34">
        <f t="shared" si="0"/>
        <v>0</v>
      </c>
    </row>
    <row r="56" spans="1:4" s="1" customFormat="1" ht="16.5">
      <c r="A56" s="31" t="s">
        <v>9</v>
      </c>
      <c r="B56" s="32">
        <v>5000</v>
      </c>
      <c r="C56" s="34">
        <v>0</v>
      </c>
      <c r="D56" s="34">
        <f t="shared" si="0"/>
        <v>5000</v>
      </c>
    </row>
    <row r="57" spans="1:4" s="1" customFormat="1" ht="16.5">
      <c r="A57" s="23" t="s">
        <v>29</v>
      </c>
      <c r="B57" s="32">
        <f>B58+B59</f>
        <v>3000</v>
      </c>
      <c r="C57" s="34">
        <f>C58+C59</f>
        <v>0</v>
      </c>
      <c r="D57" s="34">
        <f t="shared" si="0"/>
        <v>3000</v>
      </c>
    </row>
    <row r="58" spans="1:4" s="1" customFormat="1" ht="16.5" hidden="1">
      <c r="A58" s="31" t="s">
        <v>8</v>
      </c>
      <c r="B58" s="32"/>
      <c r="C58" s="34"/>
      <c r="D58" s="34">
        <f t="shared" si="0"/>
        <v>0</v>
      </c>
    </row>
    <row r="59" spans="1:4" s="1" customFormat="1" ht="16.5">
      <c r="A59" s="31" t="s">
        <v>9</v>
      </c>
      <c r="B59" s="32">
        <v>3000</v>
      </c>
      <c r="C59" s="34">
        <v>0</v>
      </c>
      <c r="D59" s="34">
        <f t="shared" si="0"/>
        <v>3000</v>
      </c>
    </row>
    <row r="60" spans="1:4" ht="47.25" customHeight="1">
      <c r="A60" s="42" t="s">
        <v>32</v>
      </c>
      <c r="B60" s="13">
        <f>B61</f>
        <v>2286.6</v>
      </c>
      <c r="C60" s="13">
        <f>C61</f>
        <v>0</v>
      </c>
      <c r="D60" s="34">
        <f t="shared" si="0"/>
        <v>2286.6</v>
      </c>
    </row>
    <row r="61" spans="1:4" s="19" customFormat="1" ht="15.75" customHeight="1">
      <c r="A61" s="16" t="s">
        <v>9</v>
      </c>
      <c r="B61" s="13">
        <v>2286.6</v>
      </c>
      <c r="C61" s="13">
        <v>0</v>
      </c>
      <c r="D61" s="34">
        <f t="shared" si="0"/>
        <v>2286.6</v>
      </c>
    </row>
    <row r="62" spans="1:4" s="1" customFormat="1" ht="16.5">
      <c r="A62" s="38"/>
      <c r="B62" s="39"/>
      <c r="C62" s="37"/>
      <c r="D62" s="37"/>
    </row>
    <row r="63" spans="1:4" ht="34.9" customHeight="1">
      <c r="A63" s="29" t="s">
        <v>25</v>
      </c>
      <c r="B63" s="40"/>
      <c r="C63" s="41"/>
      <c r="D63" s="30" t="s">
        <v>21</v>
      </c>
    </row>
    <row r="64" spans="1:4" ht="16.5">
      <c r="A64" s="24"/>
      <c r="B64" s="25"/>
    </row>
    <row r="65" spans="2:2">
      <c r="B65" s="26"/>
    </row>
    <row r="66" spans="2:2">
      <c r="B66" s="26"/>
    </row>
    <row r="69" spans="2:2">
      <c r="B69" s="26"/>
    </row>
  </sheetData>
  <mergeCells count="4">
    <mergeCell ref="B5:D5"/>
    <mergeCell ref="A2:D2"/>
    <mergeCell ref="A1:D1"/>
    <mergeCell ref="A4:D4"/>
  </mergeCells>
  <pageMargins left="1.1811023622047245" right="0.39370078740157483" top="0.47" bottom="0.34" header="0.31496062992125984" footer="0.19685039370078741"/>
  <pageSetup paperSize="9" scale="6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17</vt:lpstr>
      <vt:lpstr>'Дор фонд Пр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2023-02-20T06:39:13Z</cp:lastPrinted>
  <dcterms:created xsi:type="dcterms:W3CDTF">2019-12-24T13:47:32Z</dcterms:created>
  <dcterms:modified xsi:type="dcterms:W3CDTF">2023-03-23T09:25:59Z</dcterms:modified>
</cp:coreProperties>
</file>