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" windowWidth="19032" windowHeight="9972"/>
  </bookViews>
  <sheets>
    <sheet name="Вед.свод " sheetId="2" r:id="rId1"/>
  </sheets>
  <definedNames>
    <definedName name="_xlnm._FilterDatabase" localSheetId="0" hidden="1">'Вед.свод '!$A$4:$R$126</definedName>
    <definedName name="_xlnm.Print_Titles" localSheetId="0">'Вед.свод '!$4:$4</definedName>
    <definedName name="_xlnm.Print_Area" localSheetId="0">'Вед.свод '!$A$1:$J$126</definedName>
  </definedNames>
  <calcPr calcId="124519"/>
</workbook>
</file>

<file path=xl/calcChain.xml><?xml version="1.0" encoding="utf-8"?>
<calcChain xmlns="http://schemas.openxmlformats.org/spreadsheetml/2006/main">
  <c r="J6" i="2"/>
  <c r="J9"/>
  <c r="J16"/>
  <c r="J18"/>
  <c r="J19"/>
  <c r="J20"/>
  <c r="J22"/>
  <c r="J24"/>
  <c r="J25"/>
  <c r="J26"/>
  <c r="J27"/>
  <c r="J28"/>
  <c r="J29"/>
  <c r="J30"/>
  <c r="J31"/>
  <c r="J32"/>
  <c r="J33"/>
  <c r="J34"/>
  <c r="J35"/>
  <c r="J36"/>
  <c r="J37"/>
  <c r="J38"/>
  <c r="J39"/>
  <c r="J40"/>
  <c r="J42"/>
  <c r="J43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8"/>
  <c r="J79"/>
  <c r="J81"/>
  <c r="J82"/>
  <c r="J83"/>
  <c r="J84"/>
  <c r="J85"/>
  <c r="J86"/>
  <c r="J87"/>
  <c r="J89"/>
  <c r="J90"/>
  <c r="J92"/>
  <c r="J93"/>
  <c r="J94"/>
  <c r="J95"/>
  <c r="J96"/>
  <c r="J97"/>
  <c r="J98"/>
  <c r="J99"/>
  <c r="J100"/>
  <c r="J101"/>
  <c r="J102"/>
  <c r="J103"/>
  <c r="J104"/>
  <c r="J105"/>
  <c r="J106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H10" l="1"/>
  <c r="I121"/>
  <c r="I9" s="1"/>
  <c r="I122"/>
  <c r="I106"/>
  <c r="H105"/>
  <c r="H106"/>
  <c r="H9" s="1"/>
  <c r="H72"/>
  <c r="H57" l="1"/>
  <c r="H58"/>
  <c r="H59"/>
  <c r="H60"/>
  <c r="H71"/>
  <c r="H56" s="1"/>
  <c r="H76"/>
  <c r="H75" s="1"/>
  <c r="H74" s="1"/>
  <c r="H73" s="1"/>
  <c r="H77"/>
  <c r="H78"/>
  <c r="H79"/>
  <c r="I61"/>
  <c r="H12"/>
  <c r="H17"/>
  <c r="H16"/>
  <c r="I51"/>
  <c r="I52"/>
  <c r="H7" l="1"/>
  <c r="H122"/>
  <c r="H121"/>
  <c r="H6" s="1"/>
  <c r="I53"/>
  <c r="I50"/>
  <c r="H53"/>
  <c r="H50"/>
  <c r="H49" s="1"/>
  <c r="H48" s="1"/>
  <c r="H47" s="1"/>
  <c r="H11" s="1"/>
  <c r="H5" l="1"/>
  <c r="L6" s="1"/>
  <c r="H8"/>
  <c r="I123"/>
  <c r="I120" s="1"/>
  <c r="I119" s="1"/>
  <c r="I118" s="1"/>
  <c r="I117" s="1"/>
  <c r="I116" s="1"/>
  <c r="I115" s="1"/>
  <c r="I113"/>
  <c r="I111"/>
  <c r="I109"/>
  <c r="I99"/>
  <c r="I98" s="1"/>
  <c r="I97" s="1"/>
  <c r="I96" s="1"/>
  <c r="I95" s="1"/>
  <c r="I94" s="1"/>
  <c r="I93" s="1"/>
  <c r="I92" s="1"/>
  <c r="I87"/>
  <c r="I88"/>
  <c r="I79"/>
  <c r="I78"/>
  <c r="I69"/>
  <c r="I67"/>
  <c r="I65"/>
  <c r="I63"/>
  <c r="I49"/>
  <c r="I48" s="1"/>
  <c r="I47" s="1"/>
  <c r="I46" s="1"/>
  <c r="I45" s="1"/>
  <c r="I42"/>
  <c r="I39"/>
  <c r="I36"/>
  <c r="I33"/>
  <c r="I30"/>
  <c r="I17"/>
  <c r="I24"/>
  <c r="I21"/>
  <c r="J21" s="1"/>
  <c r="I18"/>
  <c r="I16"/>
  <c r="J17" l="1"/>
  <c r="I10"/>
  <c r="I105"/>
  <c r="I104" s="1"/>
  <c r="I103" s="1"/>
  <c r="I102" s="1"/>
  <c r="I6"/>
  <c r="I86"/>
  <c r="I85" s="1"/>
  <c r="I84" s="1"/>
  <c r="I83" s="1"/>
  <c r="I82" s="1"/>
  <c r="I71" s="1"/>
  <c r="I60"/>
  <c r="I59" s="1"/>
  <c r="I58" s="1"/>
  <c r="I57" s="1"/>
  <c r="I27"/>
  <c r="I15"/>
  <c r="J15" s="1"/>
  <c r="I89"/>
  <c r="I76"/>
  <c r="I75" s="1"/>
  <c r="I74" s="1"/>
  <c r="I73" s="1"/>
  <c r="I72" s="1"/>
  <c r="J10" l="1"/>
  <c r="I7"/>
  <c r="J7" s="1"/>
  <c r="I5"/>
  <c r="J5" s="1"/>
  <c r="I8"/>
  <c r="J8" s="1"/>
  <c r="I56"/>
  <c r="I14"/>
  <c r="I11"/>
  <c r="J11" s="1"/>
  <c r="I13" l="1"/>
  <c r="J14"/>
  <c r="I12" l="1"/>
  <c r="J12" s="1"/>
  <c r="J13"/>
</calcChain>
</file>

<file path=xl/sharedStrings.xml><?xml version="1.0" encoding="utf-8"?>
<sst xmlns="http://schemas.openxmlformats.org/spreadsheetml/2006/main" count="743" uniqueCount="95">
  <si>
    <t>Наименование</t>
  </si>
  <si>
    <t>ГРБС</t>
  </si>
  <si>
    <t>РПр</t>
  </si>
  <si>
    <t>Пр</t>
  </si>
  <si>
    <t>ЦСт</t>
  </si>
  <si>
    <t>ВР</t>
  </si>
  <si>
    <t>Ист</t>
  </si>
  <si>
    <t>Итого:</t>
  </si>
  <si>
    <t>городские средства</t>
  </si>
  <si>
    <t>1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</si>
  <si>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</si>
  <si>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</si>
  <si>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</si>
  <si>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</si>
  <si>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</si>
  <si>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0500</t>
  </si>
  <si>
    <t>0502</t>
  </si>
  <si>
    <t>0700</t>
  </si>
  <si>
    <t>0701</t>
  </si>
  <si>
    <t>0702</t>
  </si>
  <si>
    <t>0400</t>
  </si>
  <si>
    <t>0409</t>
  </si>
  <si>
    <t>Капитальные вложения в объекты государственной (муниципальной) собственности</t>
  </si>
  <si>
    <t>Городские средства</t>
  </si>
  <si>
    <t>1070000000</t>
  </si>
  <si>
    <t>107E155200</t>
  </si>
  <si>
    <t>Единица измерения: тыс. руб.</t>
  </si>
  <si>
    <t>Строительство и реконструкция (модернизация) объектов питьевого водоснабжения</t>
  </si>
  <si>
    <t>Cоздание новых мест в общеобразовательных организациях</t>
  </si>
  <si>
    <t>Бюджетные инвестиции в объекты капитального строительства на 2022 год</t>
  </si>
  <si>
    <t>Управление строительства, дорожного хозяйства и благоустройства администрации города Орла</t>
  </si>
  <si>
    <t>888</t>
  </si>
  <si>
    <t>Капитальное строительство</t>
  </si>
  <si>
    <t>10700S2310</t>
  </si>
  <si>
    <t>Национальный проект "Безопасные и качественные автомобильные дороги"</t>
  </si>
  <si>
    <t>107R000000</t>
  </si>
  <si>
    <t>Федеральный проект "Дорожная сеть"</t>
  </si>
  <si>
    <t>107R100000</t>
  </si>
  <si>
    <t>Финансовое обеспечение дорожной деятельности-реконструкция "Красного моста" в городе Орле</t>
  </si>
  <si>
    <t>Федеральный проект "Чистая вода"</t>
  </si>
  <si>
    <t>Национальный проект "Образование"</t>
  </si>
  <si>
    <t>107E000000</t>
  </si>
  <si>
    <t>Федеральный проект "Современная школа"</t>
  </si>
  <si>
    <t>107E100000</t>
  </si>
  <si>
    <t>Проектирование строительства объекта: "Улично-дорожная сеть местного значения и сети  инженерно-технического обеспечения для объектов индивидуальной жилой застройки в Северном районе г. Орла"</t>
  </si>
  <si>
    <t>Проектирование строительства объекта "Улица Кузнецова на участке от Московского шоссе до ул. Раздольная в г. Орле"</t>
  </si>
  <si>
    <t>Проектирование строительства объекта "Улица Витольда Почернина на участке от ул. Зеленина в микрорайоне "Зареченский" г. Орла до ул. Царев Брод в п. Орлик Образцовского с/п Орловского района"</t>
  </si>
  <si>
    <t>Выполнение проектно-изыскательстких работ по реконструкции объекта "Автомобильная дорога с кадастровым номером 5762560000000:5986 на участке от пер. Артельный до Московского шоссе в г. Орле"</t>
  </si>
  <si>
    <t>Выполнение проектно-изыскательских работ по реконструкции объекта "Мост через реку Орлик в створе ул. Колхозная в г. Орле"</t>
  </si>
  <si>
    <t>Строительство объекта "Улица Николая Сенина на участке от ул. Зеленина до ул. Аркадия Узловского в г. Орле"</t>
  </si>
  <si>
    <t>Реконструкция "Красного моста" в городе Орле</t>
  </si>
  <si>
    <t>Строительство 2-й нитки самотечного канализационного коллектора по правому берегу р. Оки от камеры гашения в районе ул. Молодежной до приемной камеры КНС №8. 1-й этап строительства - от точки врезки самотечного коллектора диаметром 300 до приемной камеры КНС №8</t>
  </si>
  <si>
    <t>Строительство объекта "Блочная котельная по ул. Высоковольтная в городе Орле"</t>
  </si>
  <si>
    <t>Hациональный проект "Жилье и городская среда"</t>
  </si>
  <si>
    <t>107F000000</t>
  </si>
  <si>
    <t>107F500000</t>
  </si>
  <si>
    <t>107F552430</t>
  </si>
  <si>
    <t>Строительство объекта "Пристройки начальной и средней школы к МБОУ - СОШ №50 в г. Орле"</t>
  </si>
  <si>
    <t>Строительство объекта "Школа на 1225 учащихся по ул. Зеленина в г. Орле"</t>
  </si>
  <si>
    <t>Строительство объекта "Строительство станции умягчения Окского ВЗУ"</t>
  </si>
  <si>
    <t>Областные средства</t>
  </si>
  <si>
    <t>2</t>
  </si>
  <si>
    <t>Федеральный проект "Жилье"</t>
  </si>
  <si>
    <t>107F100000</t>
  </si>
  <si>
    <t>Реализация мероприятий по стимулированию программ развития жилищного строительства</t>
  </si>
  <si>
    <t>107F150210</t>
  </si>
  <si>
    <t>Модернизация очистных сооружений (МР №13 "Московский")</t>
  </si>
  <si>
    <t>областные средства</t>
  </si>
  <si>
    <t>Дорожное хозяйство (дорожные фонды)</t>
  </si>
  <si>
    <t>Коммунальное хозяйство</t>
  </si>
  <si>
    <t>Общее образование</t>
  </si>
  <si>
    <t>Проектирование строительства объекта "Улично-дорожная сеть (I этап строительства) и сети газораспределения для объектов индивидуальной жилой застройки в Северном районе г.Орла (территория, ограниченная ул. Михалицына, пер. Керамический, полосой отчуждения железной дороги и ул. Раздольная)"</t>
  </si>
  <si>
    <t>Проектирование строительства объекта "Улица Орловских партизан на участке от Московского шоссе до ул. Космонавтов в г. Орле"</t>
  </si>
  <si>
    <t>Проектирование строительства очистных сооружений с целью эксплуатации колектора дождевой канализации в микрорайоне "Веселая слобода". Вариант 2</t>
  </si>
  <si>
    <t>Дошкольное образование</t>
  </si>
  <si>
    <t>Национальный проект "Демография"</t>
  </si>
  <si>
    <t>107P000000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</si>
  <si>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</si>
  <si>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107P200000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</si>
  <si>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Ливенская в г. Орле (1 этап строительства)</t>
  </si>
  <si>
    <t>107P252325</t>
  </si>
  <si>
    <t>Проектирование, строительство и ввод в эксплуатацию объекта капитального строительства "Детский сад (ясли) по ул. Ливенская в г. Орле" (I этап строительства)</t>
  </si>
  <si>
    <t>107Р252325</t>
  </si>
  <si>
    <t>Проектирование объекта "Строительство здания начальной школы в составе МБОУ лицей № 40 в г. Орле"</t>
  </si>
  <si>
    <t>Выполнение проектно-изыскательских работ по реконструкции объекта "Улица Авиационная на участке от караческого ш. до ул. Спивака в г. Орле"</t>
  </si>
  <si>
    <t>А.В. Степанов</t>
  </si>
  <si>
    <t>283R153890</t>
  </si>
  <si>
    <t>Строительство школы в 795 квартале</t>
  </si>
  <si>
    <t>Разработка ПСД-пристройка к школе №50</t>
  </si>
  <si>
    <t>Утверждено на 2022 год</t>
  </si>
  <si>
    <t>Отчет за 1 квартал</t>
  </si>
  <si>
    <t>% исполнения к утвержденному бюджету</t>
  </si>
  <si>
    <t>0</t>
  </si>
  <si>
    <r>
      <rPr>
        <sz val="11"/>
        <color rgb="FF000000"/>
        <rFont val="Arial"/>
        <family val="2"/>
        <charset val="204"/>
      </rPr>
      <t xml:space="preserve">Приложение  13
к постановлению администрации города Орла
от _____________________ 2022  №__________________    </t>
    </r>
    <r>
      <rPr>
        <sz val="10"/>
        <color rgb="FF000000"/>
        <rFont val="Arial"/>
        <family val="2"/>
        <charset val="204"/>
      </rPr>
      <t xml:space="preserve">                                                       </t>
    </r>
  </si>
  <si>
    <t>Заместитель Мэра города Орла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</si>
</sst>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8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0"/>
      <color indexed="8"/>
      <name val="Arial"/>
      <family val="2"/>
    </font>
    <font>
      <sz val="10"/>
      <name val="Arial Cyr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"/>
      <family val="2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i/>
      <sz val="10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8">
    <xf numFmtId="0" fontId="0" fillId="0" borderId="0"/>
    <xf numFmtId="164" fontId="5" fillId="0" borderId="6">
      <alignment horizontal="right" vertical="center"/>
    </xf>
    <xf numFmtId="164" fontId="5" fillId="0" borderId="6">
      <alignment horizontal="right" vertical="center"/>
    </xf>
    <xf numFmtId="0" fontId="3" fillId="0" borderId="0">
      <alignment horizontal="right" vertical="center" wrapText="1"/>
    </xf>
    <xf numFmtId="49" fontId="6" fillId="0" borderId="6">
      <alignment horizontal="center" vertical="center" wrapText="1"/>
    </xf>
    <xf numFmtId="1" fontId="7" fillId="0" borderId="6">
      <alignment horizontal="center" vertical="top" shrinkToFit="1"/>
    </xf>
    <xf numFmtId="49" fontId="8" fillId="0" borderId="6">
      <alignment horizontal="left" vertical="center" wrapText="1"/>
    </xf>
    <xf numFmtId="49" fontId="3" fillId="0" borderId="1">
      <alignment horizontal="left" vertical="center" wrapText="1"/>
    </xf>
    <xf numFmtId="49" fontId="5" fillId="0" borderId="6">
      <alignment horizontal="center" vertical="center" shrinkToFit="1"/>
    </xf>
    <xf numFmtId="49" fontId="5" fillId="0" borderId="6">
      <alignment horizontal="center" vertical="center" shrinkToFit="1"/>
    </xf>
    <xf numFmtId="0" fontId="9" fillId="0" borderId="0"/>
    <xf numFmtId="49" fontId="8" fillId="0" borderId="6">
      <alignment horizontal="center" vertical="center" shrinkToFit="1"/>
    </xf>
    <xf numFmtId="49" fontId="3" fillId="0" borderId="1">
      <alignment horizontal="center" vertical="center" shrinkToFit="1"/>
    </xf>
    <xf numFmtId="49" fontId="8" fillId="0" borderId="6">
      <alignment horizontal="center" vertical="center"/>
    </xf>
    <xf numFmtId="49" fontId="3" fillId="0" borderId="1">
      <alignment horizontal="center" vertical="center"/>
    </xf>
    <xf numFmtId="4" fontId="6" fillId="0" borderId="7">
      <alignment horizontal="right" vertical="center"/>
    </xf>
    <xf numFmtId="0" fontId="10" fillId="0" borderId="6">
      <alignment vertical="top" wrapText="1"/>
    </xf>
    <xf numFmtId="165" fontId="10" fillId="2" borderId="6">
      <alignment horizontal="right" vertical="top" shrinkToFit="1"/>
    </xf>
  </cellStyleXfs>
  <cellXfs count="65">
    <xf numFmtId="0" fontId="0" fillId="0" borderId="0" xfId="0"/>
    <xf numFmtId="49" fontId="2" fillId="0" borderId="0" xfId="0" applyNumberFormat="1" applyFont="1" applyFill="1" applyAlignment="1">
      <alignment horizontal="center" vertical="center" wrapText="1"/>
    </xf>
    <xf numFmtId="0" fontId="1" fillId="0" borderId="0" xfId="0" applyFont="1" applyFill="1"/>
    <xf numFmtId="0" fontId="4" fillId="0" borderId="0" xfId="0" applyFont="1" applyFill="1"/>
    <xf numFmtId="0" fontId="4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49" fontId="6" fillId="3" borderId="6" xfId="8" applyNumberFormat="1" applyFont="1" applyFill="1" applyProtection="1">
      <alignment horizontal="center" vertical="center" shrinkToFit="1"/>
    </xf>
    <xf numFmtId="49" fontId="6" fillId="3" borderId="6" xfId="11" applyNumberFormat="1" applyFont="1" applyFill="1" applyAlignment="1" applyProtection="1">
      <alignment horizontal="center" vertical="center"/>
    </xf>
    <xf numFmtId="0" fontId="6" fillId="3" borderId="6" xfId="12" applyNumberFormat="1" applyFont="1" applyFill="1" applyBorder="1" applyAlignment="1" applyProtection="1"/>
    <xf numFmtId="0" fontId="6" fillId="3" borderId="7" xfId="12" applyNumberFormat="1" applyFont="1" applyFill="1" applyBorder="1" applyAlignment="1" applyProtection="1"/>
    <xf numFmtId="164" fontId="5" fillId="3" borderId="2" xfId="1" applyNumberFormat="1" applyFont="1" applyFill="1" applyBorder="1" applyAlignment="1" applyProtection="1">
      <alignment horizontal="right" vertical="center"/>
    </xf>
    <xf numFmtId="4" fontId="5" fillId="3" borderId="6" xfId="4" applyNumberFormat="1" applyFont="1" applyFill="1" applyAlignment="1" applyProtection="1">
      <alignment horizontal="left" vertical="center" wrapText="1"/>
    </xf>
    <xf numFmtId="49" fontId="5" fillId="3" borderId="6" xfId="11" applyNumberFormat="1" applyFont="1" applyFill="1" applyAlignment="1" applyProtection="1">
      <alignment horizontal="center" vertical="center"/>
    </xf>
    <xf numFmtId="49" fontId="5" fillId="3" borderId="7" xfId="11" applyNumberFormat="1" applyFont="1" applyFill="1" applyBorder="1" applyAlignment="1" applyProtection="1">
      <alignment horizontal="center" vertical="center"/>
    </xf>
    <xf numFmtId="49" fontId="5" fillId="3" borderId="6" xfId="4" applyNumberFormat="1" applyFont="1" applyFill="1" applyAlignment="1" applyProtection="1">
      <alignment horizontal="left" vertical="center" wrapText="1"/>
    </xf>
    <xf numFmtId="4" fontId="11" fillId="3" borderId="6" xfId="4" applyNumberFormat="1" applyFont="1" applyFill="1" applyAlignment="1" applyProtection="1">
      <alignment horizontal="left" vertical="center" wrapText="1"/>
    </xf>
    <xf numFmtId="49" fontId="1" fillId="3" borderId="0" xfId="0" applyNumberFormat="1" applyFont="1" applyFill="1" applyAlignment="1">
      <alignment horizontal="center" vertical="center"/>
    </xf>
    <xf numFmtId="4" fontId="5" fillId="3" borderId="2" xfId="8" applyNumberFormat="1" applyFont="1" applyFill="1" applyBorder="1" applyAlignment="1" applyProtection="1">
      <alignment horizontal="right" vertical="center" shrinkToFit="1"/>
    </xf>
    <xf numFmtId="49" fontId="5" fillId="3" borderId="2" xfId="8" applyNumberFormat="1" applyFont="1" applyFill="1" applyBorder="1" applyAlignment="1" applyProtection="1">
      <alignment horizontal="right" vertical="center" shrinkToFit="1"/>
    </xf>
    <xf numFmtId="4" fontId="1" fillId="3" borderId="0" xfId="0" applyNumberFormat="1" applyFont="1" applyFill="1" applyAlignment="1">
      <alignment horizontal="center" vertical="center"/>
    </xf>
    <xf numFmtId="0" fontId="5" fillId="3" borderId="6" xfId="12" applyNumberFormat="1" applyFont="1" applyFill="1" applyBorder="1" applyAlignment="1" applyProtection="1"/>
    <xf numFmtId="0" fontId="5" fillId="3" borderId="7" xfId="12" applyNumberFormat="1" applyFont="1" applyFill="1" applyBorder="1" applyAlignment="1" applyProtection="1"/>
    <xf numFmtId="49" fontId="6" fillId="3" borderId="7" xfId="8" applyNumberFormat="1" applyFont="1" applyFill="1" applyBorder="1" applyProtection="1">
      <alignment horizontal="center" vertical="center" shrinkToFit="1"/>
    </xf>
    <xf numFmtId="49" fontId="5" fillId="3" borderId="6" xfId="8" applyNumberFormat="1" applyFont="1" applyFill="1" applyProtection="1">
      <alignment horizontal="center" vertical="center" shrinkToFit="1"/>
    </xf>
    <xf numFmtId="0" fontId="4" fillId="3" borderId="0" xfId="0" applyFont="1" applyFill="1"/>
    <xf numFmtId="49" fontId="5" fillId="3" borderId="7" xfId="8" applyNumberFormat="1" applyFont="1" applyFill="1" applyBorder="1" applyProtection="1">
      <alignment horizontal="center" vertical="center" shrinkToFit="1"/>
    </xf>
    <xf numFmtId="49" fontId="11" fillId="3" borderId="6" xfId="4" applyNumberFormat="1" applyFont="1" applyFill="1" applyAlignment="1" applyProtection="1">
      <alignment horizontal="left" vertical="center" wrapText="1"/>
    </xf>
    <xf numFmtId="4" fontId="6" fillId="3" borderId="6" xfId="4" applyNumberFormat="1" applyFont="1" applyFill="1" applyAlignment="1" applyProtection="1">
      <alignment horizontal="left" vertical="center" wrapText="1"/>
    </xf>
    <xf numFmtId="2" fontId="5" fillId="3" borderId="6" xfId="4" applyNumberFormat="1" applyFont="1" applyFill="1" applyAlignment="1" applyProtection="1">
      <alignment horizontal="left" vertical="center" wrapText="1"/>
    </xf>
    <xf numFmtId="164" fontId="5" fillId="3" borderId="5" xfId="1" applyNumberFormat="1" applyFont="1" applyFill="1" applyBorder="1" applyAlignment="1" applyProtection="1">
      <alignment horizontal="right" vertical="center"/>
    </xf>
    <xf numFmtId="164" fontId="5" fillId="3" borderId="3" xfId="1" applyNumberFormat="1" applyFont="1" applyFill="1" applyBorder="1" applyAlignment="1" applyProtection="1">
      <alignment horizontal="right" vertical="center"/>
    </xf>
    <xf numFmtId="4" fontId="5" fillId="3" borderId="2" xfId="1" applyNumberFormat="1" applyFont="1" applyFill="1" applyBorder="1" applyAlignment="1" applyProtection="1">
      <alignment horizontal="right" vertical="center"/>
    </xf>
    <xf numFmtId="0" fontId="1" fillId="3" borderId="0" xfId="0" applyFont="1" applyFill="1"/>
    <xf numFmtId="49" fontId="2" fillId="3" borderId="0" xfId="0" applyNumberFormat="1" applyFont="1" applyFill="1" applyAlignment="1">
      <alignment horizontal="center" vertical="center" wrapText="1"/>
    </xf>
    <xf numFmtId="49" fontId="14" fillId="3" borderId="2" xfId="0" applyNumberFormat="1" applyFont="1" applyFill="1" applyBorder="1" applyAlignment="1">
      <alignment horizontal="center" vertical="center" wrapText="1"/>
    </xf>
    <xf numFmtId="49" fontId="15" fillId="3" borderId="2" xfId="0" applyNumberFormat="1" applyFont="1" applyFill="1" applyBorder="1" applyAlignment="1">
      <alignment horizontal="center" vertical="center" wrapText="1"/>
    </xf>
    <xf numFmtId="49" fontId="15" fillId="3" borderId="3" xfId="0" applyNumberFormat="1" applyFont="1" applyFill="1" applyBorder="1" applyAlignment="1">
      <alignment horizontal="center" vertical="center" wrapText="1"/>
    </xf>
    <xf numFmtId="164" fontId="14" fillId="3" borderId="2" xfId="0" applyNumberFormat="1" applyFont="1" applyFill="1" applyBorder="1" applyAlignment="1">
      <alignment horizontal="right" vertical="center" shrinkToFit="1"/>
    </xf>
    <xf numFmtId="1" fontId="15" fillId="3" borderId="2" xfId="0" applyNumberFormat="1" applyFont="1" applyFill="1" applyBorder="1" applyAlignment="1">
      <alignment horizontal="center" vertical="center" wrapText="1"/>
    </xf>
    <xf numFmtId="1" fontId="15" fillId="3" borderId="2" xfId="0" applyNumberFormat="1" applyFont="1" applyFill="1" applyBorder="1" applyAlignment="1">
      <alignment horizontal="left" vertical="center" wrapText="1"/>
    </xf>
    <xf numFmtId="1" fontId="14" fillId="3" borderId="2" xfId="0" applyNumberFormat="1" applyFont="1" applyFill="1" applyBorder="1" applyAlignment="1">
      <alignment horizontal="left" vertical="center" wrapText="1"/>
    </xf>
    <xf numFmtId="49" fontId="14" fillId="3" borderId="3" xfId="0" applyNumberFormat="1" applyFont="1" applyFill="1" applyBorder="1" applyAlignment="1">
      <alignment horizontal="center" vertical="center" wrapText="1"/>
    </xf>
    <xf numFmtId="1" fontId="15" fillId="3" borderId="2" xfId="7" applyNumberFormat="1" applyFont="1" applyFill="1" applyBorder="1" applyProtection="1">
      <alignment horizontal="left" vertical="center" wrapText="1"/>
    </xf>
    <xf numFmtId="164" fontId="5" fillId="3" borderId="9" xfId="1" applyNumberFormat="1" applyFont="1" applyFill="1" applyBorder="1" applyAlignment="1" applyProtection="1">
      <alignment horizontal="right" vertical="center"/>
    </xf>
    <xf numFmtId="164" fontId="5" fillId="3" borderId="8" xfId="1" applyNumberFormat="1" applyFont="1" applyFill="1" applyBorder="1" applyAlignment="1" applyProtection="1">
      <alignment horizontal="right" vertical="center"/>
    </xf>
    <xf numFmtId="1" fontId="12" fillId="3" borderId="0" xfId="0" applyNumberFormat="1" applyFont="1" applyFill="1" applyAlignment="1">
      <alignment vertical="center" wrapText="1"/>
    </xf>
    <xf numFmtId="49" fontId="12" fillId="3" borderId="0" xfId="0" applyNumberFormat="1" applyFont="1" applyFill="1" applyAlignment="1">
      <alignment wrapText="1"/>
    </xf>
    <xf numFmtId="0" fontId="12" fillId="3" borderId="0" xfId="0" applyFont="1" applyFill="1" applyAlignment="1">
      <alignment horizontal="right"/>
    </xf>
    <xf numFmtId="164" fontId="12" fillId="3" borderId="0" xfId="0" applyNumberFormat="1" applyFont="1" applyFill="1" applyAlignment="1">
      <alignment horizontal="right" shrinkToFit="1"/>
    </xf>
    <xf numFmtId="164" fontId="12" fillId="3" borderId="0" xfId="0" applyNumberFormat="1" applyFont="1" applyFill="1" applyAlignment="1">
      <alignment horizontal="right"/>
    </xf>
    <xf numFmtId="2" fontId="15" fillId="3" borderId="2" xfId="0" applyNumberFormat="1" applyFont="1" applyFill="1" applyBorder="1" applyAlignment="1">
      <alignment horizontal="center" vertical="center"/>
    </xf>
    <xf numFmtId="2" fontId="15" fillId="3" borderId="2" xfId="0" applyNumberFormat="1" applyFont="1" applyFill="1" applyBorder="1" applyAlignment="1">
      <alignment horizontal="center" vertical="center" wrapText="1"/>
    </xf>
    <xf numFmtId="164" fontId="15" fillId="3" borderId="2" xfId="0" applyNumberFormat="1" applyFont="1" applyFill="1" applyBorder="1" applyAlignment="1">
      <alignment horizontal="center" vertical="center" wrapText="1"/>
    </xf>
    <xf numFmtId="0" fontId="5" fillId="0" borderId="0" xfId="12" applyNumberFormat="1" applyFont="1" applyFill="1" applyBorder="1" applyAlignment="1" applyProtection="1">
      <alignment vertical="center" wrapText="1"/>
    </xf>
    <xf numFmtId="2" fontId="6" fillId="0" borderId="2" xfId="3" applyNumberFormat="1" applyFont="1" applyBorder="1" applyAlignment="1" applyProtection="1">
      <alignment horizontal="center" vertical="center" wrapText="1"/>
    </xf>
    <xf numFmtId="2" fontId="6" fillId="0" borderId="2" xfId="3" applyNumberFormat="1" applyFont="1" applyBorder="1" applyAlignment="1">
      <alignment horizontal="center" vertical="center" wrapText="1"/>
    </xf>
    <xf numFmtId="164" fontId="15" fillId="3" borderId="2" xfId="0" applyNumberFormat="1" applyFont="1" applyFill="1" applyBorder="1" applyAlignment="1">
      <alignment horizontal="right" vertical="center" shrinkToFit="1"/>
    </xf>
    <xf numFmtId="49" fontId="13" fillId="0" borderId="0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right" vertical="center" wrapText="1"/>
    </xf>
    <xf numFmtId="0" fontId="5" fillId="0" borderId="0" xfId="12" applyNumberFormat="1" applyFont="1" applyFill="1" applyBorder="1" applyAlignment="1" applyProtection="1">
      <alignment horizontal="center" vertical="center" wrapText="1"/>
    </xf>
    <xf numFmtId="0" fontId="17" fillId="3" borderId="0" xfId="10" applyNumberFormat="1" applyFont="1" applyFill="1" applyAlignment="1" applyProtection="1">
      <alignment horizontal="left" wrapText="1"/>
    </xf>
    <xf numFmtId="49" fontId="13" fillId="3" borderId="0" xfId="0" applyNumberFormat="1" applyFont="1" applyFill="1" applyAlignment="1">
      <alignment wrapText="1"/>
    </xf>
    <xf numFmtId="0" fontId="17" fillId="3" borderId="0" xfId="10" applyNumberFormat="1" applyFont="1" applyFill="1" applyBorder="1" applyAlignment="1" applyProtection="1">
      <alignment horizontal="right"/>
    </xf>
    <xf numFmtId="0" fontId="17" fillId="3" borderId="0" xfId="10" applyNumberFormat="1" applyFont="1" applyFill="1" applyBorder="1" applyAlignment="1" applyProtection="1">
      <alignment horizontal="center"/>
    </xf>
  </cellXfs>
  <cellStyles count="18">
    <cellStyle name="st25" xfId="17"/>
    <cellStyle name="st34" xfId="1"/>
    <cellStyle name="st36" xfId="2"/>
    <cellStyle name="xl22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6" xfId="13"/>
    <cellStyle name="xl37" xfId="14"/>
    <cellStyle name="xl42" xfId="15"/>
    <cellStyle name="xl61" xf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71"/>
  <sheetViews>
    <sheetView tabSelected="1" view="pageBreakPreview" topLeftCell="A109" zoomScale="80" zoomScaleNormal="70" zoomScaleSheetLayoutView="80" workbookViewId="0">
      <selection activeCell="N104" sqref="N104"/>
    </sheetView>
  </sheetViews>
  <sheetFormatPr defaultColWidth="9.109375" defaultRowHeight="13.8"/>
  <cols>
    <col min="1" max="1" width="81.33203125" style="46" customWidth="1"/>
    <col min="2" max="2" width="8.5546875" style="47" customWidth="1"/>
    <col min="3" max="3" width="9" style="47" customWidth="1"/>
    <col min="4" max="4" width="7.44140625" style="47" customWidth="1"/>
    <col min="5" max="5" width="13.33203125" style="47" customWidth="1"/>
    <col min="6" max="6" width="6.88671875" style="47" customWidth="1"/>
    <col min="7" max="7" width="7.6640625" style="47" customWidth="1"/>
    <col min="8" max="8" width="18.109375" style="48" customWidth="1"/>
    <col min="9" max="9" width="13.5546875" style="49" customWidth="1"/>
    <col min="10" max="10" width="17" style="50" customWidth="1"/>
    <col min="11" max="11" width="9.109375" style="25"/>
    <col min="12" max="12" width="11.44140625" style="25" bestFit="1" customWidth="1"/>
    <col min="13" max="13" width="9.109375" style="25"/>
    <col min="14" max="14" width="14" style="25" customWidth="1"/>
    <col min="15" max="17" width="9.109375" style="25"/>
    <col min="18" max="16384" width="9.109375" style="3"/>
  </cols>
  <sheetData>
    <row r="1" spans="1:17" s="2" customFormat="1" ht="63" customHeight="1">
      <c r="A1" s="54"/>
      <c r="B1" s="54"/>
      <c r="C1" s="54"/>
      <c r="D1" s="54"/>
      <c r="E1" s="54"/>
      <c r="G1" s="60" t="s">
        <v>93</v>
      </c>
      <c r="H1" s="60"/>
      <c r="I1" s="60"/>
      <c r="J1" s="60"/>
      <c r="K1" s="33"/>
      <c r="L1" s="33"/>
      <c r="M1" s="33"/>
      <c r="N1" s="33"/>
      <c r="O1" s="33"/>
      <c r="P1" s="33"/>
      <c r="Q1" s="33"/>
    </row>
    <row r="2" spans="1:17" s="1" customFormat="1" ht="33" customHeight="1">
      <c r="A2" s="58" t="s">
        <v>29</v>
      </c>
      <c r="B2" s="58"/>
      <c r="C2" s="58"/>
      <c r="D2" s="58"/>
      <c r="E2" s="58"/>
      <c r="F2" s="58"/>
      <c r="G2" s="58"/>
      <c r="H2" s="58"/>
      <c r="I2" s="58"/>
      <c r="J2" s="58"/>
      <c r="K2" s="34"/>
      <c r="L2" s="34"/>
      <c r="M2" s="34"/>
      <c r="N2" s="34"/>
      <c r="O2" s="34"/>
      <c r="P2" s="34"/>
      <c r="Q2" s="34"/>
    </row>
    <row r="3" spans="1:17" s="1" customFormat="1" ht="23.25" customHeight="1">
      <c r="A3" s="59" t="s">
        <v>26</v>
      </c>
      <c r="B3" s="59"/>
      <c r="C3" s="59"/>
      <c r="D3" s="59"/>
      <c r="E3" s="59"/>
      <c r="F3" s="59"/>
      <c r="G3" s="59"/>
      <c r="H3" s="59"/>
      <c r="I3" s="59"/>
      <c r="J3" s="59"/>
      <c r="K3" s="34"/>
      <c r="L3" s="34"/>
      <c r="M3" s="34"/>
      <c r="N3" s="34"/>
      <c r="O3" s="34"/>
      <c r="P3" s="34"/>
      <c r="Q3" s="34"/>
    </row>
    <row r="4" spans="1:17" s="4" customFormat="1" ht="50.4" customHeight="1">
      <c r="A4" s="55" t="s">
        <v>0</v>
      </c>
      <c r="B4" s="36" t="s">
        <v>1</v>
      </c>
      <c r="C4" s="36" t="s">
        <v>2</v>
      </c>
      <c r="D4" s="36" t="s">
        <v>3</v>
      </c>
      <c r="E4" s="36" t="s">
        <v>4</v>
      </c>
      <c r="F4" s="36" t="s">
        <v>5</v>
      </c>
      <c r="G4" s="51" t="s">
        <v>6</v>
      </c>
      <c r="H4" s="52" t="s">
        <v>89</v>
      </c>
      <c r="I4" s="52" t="s">
        <v>90</v>
      </c>
      <c r="J4" s="53" t="s">
        <v>91</v>
      </c>
    </row>
    <row r="5" spans="1:17" s="5" customFormat="1" ht="18.75" customHeight="1">
      <c r="A5" s="56" t="s">
        <v>7</v>
      </c>
      <c r="B5" s="36"/>
      <c r="C5" s="36"/>
      <c r="D5" s="36"/>
      <c r="E5" s="36"/>
      <c r="F5" s="36"/>
      <c r="G5" s="37"/>
      <c r="H5" s="57">
        <f>H6+H7</f>
        <v>1951661.6099999999</v>
      </c>
      <c r="I5" s="57">
        <f>I6+I7</f>
        <v>298054.99000000005</v>
      </c>
      <c r="J5" s="57">
        <f>I5/H5*100</f>
        <v>15.271858014361417</v>
      </c>
      <c r="L5" s="6">
        <v>2131507.63</v>
      </c>
      <c r="N5" s="5">
        <v>2131407.4</v>
      </c>
    </row>
    <row r="6" spans="1:17" s="5" customFormat="1" ht="18.75" customHeight="1">
      <c r="A6" s="39" t="s">
        <v>8</v>
      </c>
      <c r="B6" s="36" t="s">
        <v>9</v>
      </c>
      <c r="C6" s="36"/>
      <c r="D6" s="36"/>
      <c r="E6" s="36"/>
      <c r="F6" s="36"/>
      <c r="G6" s="37"/>
      <c r="H6" s="57">
        <f>H9</f>
        <v>69890.210000000006</v>
      </c>
      <c r="I6" s="57">
        <f>I9</f>
        <v>4979.2700000000004</v>
      </c>
      <c r="J6" s="57">
        <f t="shared" ref="J6:J69" si="0">I6/H6*100</f>
        <v>7.1244169963146486</v>
      </c>
      <c r="L6" s="6">
        <f>L5-H5</f>
        <v>179846.02000000002</v>
      </c>
    </row>
    <row r="7" spans="1:17" s="5" customFormat="1" ht="18.75" customHeight="1">
      <c r="A7" s="39" t="s">
        <v>67</v>
      </c>
      <c r="B7" s="36" t="s">
        <v>61</v>
      </c>
      <c r="C7" s="36"/>
      <c r="D7" s="36"/>
      <c r="E7" s="36"/>
      <c r="F7" s="36"/>
      <c r="G7" s="37"/>
      <c r="H7" s="57">
        <f>H10</f>
        <v>1881771.4</v>
      </c>
      <c r="I7" s="57">
        <f>I10</f>
        <v>293075.72000000003</v>
      </c>
      <c r="J7" s="57">
        <f t="shared" si="0"/>
        <v>15.574459256847033</v>
      </c>
    </row>
    <row r="8" spans="1:17" s="5" customFormat="1" ht="26.4">
      <c r="A8" s="40" t="s">
        <v>30</v>
      </c>
      <c r="B8" s="36" t="s">
        <v>31</v>
      </c>
      <c r="C8" s="36"/>
      <c r="D8" s="36"/>
      <c r="E8" s="36"/>
      <c r="F8" s="36"/>
      <c r="G8" s="37"/>
      <c r="H8" s="38">
        <f>H9+H10</f>
        <v>1951661.6099999999</v>
      </c>
      <c r="I8" s="38">
        <f>I9+I10</f>
        <v>298054.99000000005</v>
      </c>
      <c r="J8" s="38">
        <f t="shared" si="0"/>
        <v>15.271858014361417</v>
      </c>
    </row>
    <row r="9" spans="1:17" s="5" customFormat="1" ht="13.2">
      <c r="A9" s="41" t="s">
        <v>8</v>
      </c>
      <c r="B9" s="35" t="s">
        <v>9</v>
      </c>
      <c r="C9" s="35"/>
      <c r="D9" s="35"/>
      <c r="E9" s="35"/>
      <c r="F9" s="35"/>
      <c r="G9" s="42"/>
      <c r="H9" s="38">
        <f>H16+H51+H60+H100+H106+H121+H77+H87</f>
        <v>69890.210000000006</v>
      </c>
      <c r="I9" s="38">
        <f>I16+I51+I60+I100+I106+I121+I77+I87</f>
        <v>4979.2700000000004</v>
      </c>
      <c r="J9" s="38">
        <f t="shared" si="0"/>
        <v>7.1244169963146486</v>
      </c>
    </row>
    <row r="10" spans="1:17" s="5" customFormat="1" ht="13.2">
      <c r="A10" s="41" t="s">
        <v>67</v>
      </c>
      <c r="B10" s="35" t="s">
        <v>61</v>
      </c>
      <c r="C10" s="35"/>
      <c r="D10" s="35"/>
      <c r="E10" s="35"/>
      <c r="F10" s="35"/>
      <c r="G10" s="42"/>
      <c r="H10" s="38">
        <f>H17+H52+H78+H88+H101+H122</f>
        <v>1881771.4</v>
      </c>
      <c r="I10" s="38">
        <f>I17+I52+I78+I88+I101+I122</f>
        <v>293075.72000000003</v>
      </c>
      <c r="J10" s="38">
        <f t="shared" si="0"/>
        <v>15.574459256847033</v>
      </c>
    </row>
    <row r="11" spans="1:17" s="5" customFormat="1" ht="13.2">
      <c r="A11" s="43" t="s">
        <v>68</v>
      </c>
      <c r="B11" s="7" t="s">
        <v>31</v>
      </c>
      <c r="C11" s="8" t="s">
        <v>20</v>
      </c>
      <c r="D11" s="8" t="s">
        <v>21</v>
      </c>
      <c r="E11" s="7"/>
      <c r="F11" s="9"/>
      <c r="G11" s="10"/>
      <c r="H11" s="11">
        <f>H15+H47</f>
        <v>379522.4</v>
      </c>
      <c r="I11" s="11">
        <f>I15+I47</f>
        <v>7168.22</v>
      </c>
      <c r="J11" s="38">
        <f t="shared" si="0"/>
        <v>1.8887475416470807</v>
      </c>
    </row>
    <row r="12" spans="1:17" s="5" customFormat="1" ht="13.2">
      <c r="A12" s="12" t="s">
        <v>32</v>
      </c>
      <c r="B12" s="24" t="s">
        <v>31</v>
      </c>
      <c r="C12" s="13" t="s">
        <v>20</v>
      </c>
      <c r="D12" s="13" t="s">
        <v>21</v>
      </c>
      <c r="E12" s="24" t="s">
        <v>33</v>
      </c>
      <c r="F12" s="13"/>
      <c r="G12" s="26"/>
      <c r="H12" s="11">
        <f>H13</f>
        <v>35750.399999999994</v>
      </c>
      <c r="I12" s="11">
        <f t="shared" ref="I12:I14" si="1">I13</f>
        <v>7168.22</v>
      </c>
      <c r="J12" s="38">
        <f t="shared" si="0"/>
        <v>20.050740691013253</v>
      </c>
    </row>
    <row r="13" spans="1:17" s="5" customFormat="1" ht="13.2">
      <c r="A13" s="12" t="s">
        <v>22</v>
      </c>
      <c r="B13" s="24" t="s">
        <v>31</v>
      </c>
      <c r="C13" s="13" t="s">
        <v>20</v>
      </c>
      <c r="D13" s="13" t="s">
        <v>21</v>
      </c>
      <c r="E13" s="13" t="s">
        <v>33</v>
      </c>
      <c r="F13" s="24" t="s">
        <v>10</v>
      </c>
      <c r="G13" s="14"/>
      <c r="H13" s="11">
        <v>35750.399999999994</v>
      </c>
      <c r="I13" s="11">
        <f t="shared" si="1"/>
        <v>7168.22</v>
      </c>
      <c r="J13" s="38">
        <f t="shared" si="0"/>
        <v>20.050740691013253</v>
      </c>
    </row>
    <row r="14" spans="1:17" s="5" customFormat="1" ht="13.2">
      <c r="A14" s="12" t="s">
        <v>11</v>
      </c>
      <c r="B14" s="24" t="s">
        <v>31</v>
      </c>
      <c r="C14" s="13" t="s">
        <v>20</v>
      </c>
      <c r="D14" s="13" t="s">
        <v>21</v>
      </c>
      <c r="E14" s="13" t="s">
        <v>33</v>
      </c>
      <c r="F14" s="24" t="s">
        <v>12</v>
      </c>
      <c r="G14" s="14"/>
      <c r="H14" s="11">
        <v>35750.399999999994</v>
      </c>
      <c r="I14" s="11">
        <f t="shared" si="1"/>
        <v>7168.22</v>
      </c>
      <c r="J14" s="38">
        <f t="shared" si="0"/>
        <v>20.050740691013253</v>
      </c>
    </row>
    <row r="15" spans="1:17" s="5" customFormat="1" ht="26.4">
      <c r="A15" s="12" t="s">
        <v>13</v>
      </c>
      <c r="B15" s="24" t="s">
        <v>31</v>
      </c>
      <c r="C15" s="13" t="s">
        <v>20</v>
      </c>
      <c r="D15" s="13" t="s">
        <v>21</v>
      </c>
      <c r="E15" s="13" t="s">
        <v>33</v>
      </c>
      <c r="F15" s="24" t="s">
        <v>14</v>
      </c>
      <c r="G15" s="14"/>
      <c r="H15" s="11">
        <v>35750.399999999994</v>
      </c>
      <c r="I15" s="11">
        <f>I16+I17</f>
        <v>7168.22</v>
      </c>
      <c r="J15" s="38">
        <f t="shared" si="0"/>
        <v>20.050740691013253</v>
      </c>
    </row>
    <row r="16" spans="1:17" s="5" customFormat="1" ht="13.2">
      <c r="A16" s="12" t="s">
        <v>23</v>
      </c>
      <c r="B16" s="24" t="s">
        <v>31</v>
      </c>
      <c r="C16" s="13" t="s">
        <v>20</v>
      </c>
      <c r="D16" s="13" t="s">
        <v>21</v>
      </c>
      <c r="E16" s="13" t="s">
        <v>33</v>
      </c>
      <c r="F16" s="13" t="s">
        <v>14</v>
      </c>
      <c r="G16" s="26" t="s">
        <v>9</v>
      </c>
      <c r="H16" s="11">
        <f>H19+H22+H25+H28+H31+H34+H37+H40+H43</f>
        <v>4582.2000000000007</v>
      </c>
      <c r="I16" s="11">
        <f>I19+I25+I28+I31+I34+I37+I40+I43+I22</f>
        <v>0</v>
      </c>
      <c r="J16" s="38">
        <f t="shared" si="0"/>
        <v>0</v>
      </c>
    </row>
    <row r="17" spans="1:12" s="5" customFormat="1" ht="13.2">
      <c r="A17" s="15" t="s">
        <v>60</v>
      </c>
      <c r="B17" s="24" t="s">
        <v>31</v>
      </c>
      <c r="C17" s="13" t="s">
        <v>20</v>
      </c>
      <c r="D17" s="13" t="s">
        <v>21</v>
      </c>
      <c r="E17" s="13" t="s">
        <v>33</v>
      </c>
      <c r="F17" s="13" t="s">
        <v>14</v>
      </c>
      <c r="G17" s="26" t="s">
        <v>61</v>
      </c>
      <c r="H17" s="11">
        <f>H20+H23+H26+H29+H32+H35+H38+H41+H44</f>
        <v>31168.199999999997</v>
      </c>
      <c r="I17" s="11">
        <f>I20+I23+I26+I29+I32+I35+I38+I41+I44</f>
        <v>7168.22</v>
      </c>
      <c r="J17" s="38">
        <f t="shared" si="0"/>
        <v>22.99850488639062</v>
      </c>
    </row>
    <row r="18" spans="1:12" s="5" customFormat="1" ht="39.6">
      <c r="A18" s="16" t="s">
        <v>44</v>
      </c>
      <c r="B18" s="24" t="s">
        <v>31</v>
      </c>
      <c r="C18" s="13" t="s">
        <v>20</v>
      </c>
      <c r="D18" s="13" t="s">
        <v>21</v>
      </c>
      <c r="E18" s="13" t="s">
        <v>33</v>
      </c>
      <c r="F18" s="13" t="s">
        <v>14</v>
      </c>
      <c r="G18" s="26"/>
      <c r="H18" s="11">
        <v>6341.25</v>
      </c>
      <c r="I18" s="11">
        <f>I19+I20</f>
        <v>3112.2</v>
      </c>
      <c r="J18" s="38">
        <f t="shared" si="0"/>
        <v>49.078651685393254</v>
      </c>
    </row>
    <row r="19" spans="1:12" s="5" customFormat="1" ht="13.2">
      <c r="A19" s="12" t="s">
        <v>23</v>
      </c>
      <c r="B19" s="24" t="s">
        <v>31</v>
      </c>
      <c r="C19" s="13" t="s">
        <v>20</v>
      </c>
      <c r="D19" s="13" t="s">
        <v>21</v>
      </c>
      <c r="E19" s="13" t="s">
        <v>33</v>
      </c>
      <c r="F19" s="13" t="s">
        <v>14</v>
      </c>
      <c r="G19" s="26" t="s">
        <v>9</v>
      </c>
      <c r="H19" s="11">
        <v>161.5</v>
      </c>
      <c r="I19" s="11">
        <v>0</v>
      </c>
      <c r="J19" s="38">
        <f t="shared" si="0"/>
        <v>0</v>
      </c>
    </row>
    <row r="20" spans="1:12" s="5" customFormat="1" ht="13.2">
      <c r="A20" s="15" t="s">
        <v>60</v>
      </c>
      <c r="B20" s="24" t="s">
        <v>31</v>
      </c>
      <c r="C20" s="13" t="s">
        <v>20</v>
      </c>
      <c r="D20" s="13" t="s">
        <v>21</v>
      </c>
      <c r="E20" s="13" t="s">
        <v>33</v>
      </c>
      <c r="F20" s="13" t="s">
        <v>14</v>
      </c>
      <c r="G20" s="26" t="s">
        <v>61</v>
      </c>
      <c r="H20" s="11">
        <v>6179.75</v>
      </c>
      <c r="I20" s="11">
        <v>3112.2</v>
      </c>
      <c r="J20" s="38">
        <f t="shared" si="0"/>
        <v>50.361260568793234</v>
      </c>
      <c r="L20" s="17"/>
    </row>
    <row r="21" spans="1:12" s="5" customFormat="1" ht="52.8">
      <c r="A21" s="16" t="s">
        <v>71</v>
      </c>
      <c r="B21" s="24" t="s">
        <v>31</v>
      </c>
      <c r="C21" s="13" t="s">
        <v>20</v>
      </c>
      <c r="D21" s="13" t="s">
        <v>21</v>
      </c>
      <c r="E21" s="13" t="s">
        <v>33</v>
      </c>
      <c r="F21" s="13" t="s">
        <v>14</v>
      </c>
      <c r="G21" s="26"/>
      <c r="H21" s="11">
        <v>200</v>
      </c>
      <c r="I21" s="11">
        <f>I22+I23</f>
        <v>0</v>
      </c>
      <c r="J21" s="38">
        <f t="shared" si="0"/>
        <v>0</v>
      </c>
    </row>
    <row r="22" spans="1:12" s="5" customFormat="1" ht="13.2">
      <c r="A22" s="12" t="s">
        <v>23</v>
      </c>
      <c r="B22" s="24" t="s">
        <v>31</v>
      </c>
      <c r="C22" s="13" t="s">
        <v>20</v>
      </c>
      <c r="D22" s="13" t="s">
        <v>21</v>
      </c>
      <c r="E22" s="13" t="s">
        <v>33</v>
      </c>
      <c r="F22" s="13" t="s">
        <v>14</v>
      </c>
      <c r="G22" s="26" t="s">
        <v>9</v>
      </c>
      <c r="H22" s="11">
        <v>200</v>
      </c>
      <c r="I22" s="38">
        <v>0</v>
      </c>
      <c r="J22" s="38">
        <f t="shared" si="0"/>
        <v>0</v>
      </c>
    </row>
    <row r="23" spans="1:12" s="5" customFormat="1" ht="13.2">
      <c r="A23" s="15" t="s">
        <v>60</v>
      </c>
      <c r="B23" s="24" t="s">
        <v>31</v>
      </c>
      <c r="C23" s="13" t="s">
        <v>20</v>
      </c>
      <c r="D23" s="13" t="s">
        <v>21</v>
      </c>
      <c r="E23" s="13" t="s">
        <v>33</v>
      </c>
      <c r="F23" s="13" t="s">
        <v>14</v>
      </c>
      <c r="G23" s="26" t="s">
        <v>61</v>
      </c>
      <c r="H23" s="11">
        <v>0</v>
      </c>
      <c r="I23" s="11">
        <v>0</v>
      </c>
      <c r="J23" s="38"/>
    </row>
    <row r="24" spans="1:12" s="5" customFormat="1" ht="26.4">
      <c r="A24" s="16" t="s">
        <v>45</v>
      </c>
      <c r="B24" s="24" t="s">
        <v>31</v>
      </c>
      <c r="C24" s="13" t="s">
        <v>20</v>
      </c>
      <c r="D24" s="13" t="s">
        <v>21</v>
      </c>
      <c r="E24" s="13" t="s">
        <v>33</v>
      </c>
      <c r="F24" s="13" t="s">
        <v>14</v>
      </c>
      <c r="G24" s="26"/>
      <c r="H24" s="11">
        <v>6660.1</v>
      </c>
      <c r="I24" s="11">
        <f>I25+I26</f>
        <v>0</v>
      </c>
      <c r="J24" s="38">
        <f t="shared" si="0"/>
        <v>0</v>
      </c>
    </row>
    <row r="25" spans="1:12" s="5" customFormat="1" ht="13.2">
      <c r="A25" s="12" t="s">
        <v>23</v>
      </c>
      <c r="B25" s="24" t="s">
        <v>31</v>
      </c>
      <c r="C25" s="13" t="s">
        <v>20</v>
      </c>
      <c r="D25" s="13" t="s">
        <v>21</v>
      </c>
      <c r="E25" s="13" t="s">
        <v>33</v>
      </c>
      <c r="F25" s="13" t="s">
        <v>14</v>
      </c>
      <c r="G25" s="26" t="s">
        <v>9</v>
      </c>
      <c r="H25" s="11">
        <v>450.1</v>
      </c>
      <c r="I25" s="11">
        <v>0</v>
      </c>
      <c r="J25" s="38">
        <f t="shared" si="0"/>
        <v>0</v>
      </c>
    </row>
    <row r="26" spans="1:12" s="5" customFormat="1" ht="13.2">
      <c r="A26" s="15" t="s">
        <v>60</v>
      </c>
      <c r="B26" s="24" t="s">
        <v>31</v>
      </c>
      <c r="C26" s="13" t="s">
        <v>20</v>
      </c>
      <c r="D26" s="13" t="s">
        <v>21</v>
      </c>
      <c r="E26" s="13" t="s">
        <v>33</v>
      </c>
      <c r="F26" s="13" t="s">
        <v>14</v>
      </c>
      <c r="G26" s="26" t="s">
        <v>61</v>
      </c>
      <c r="H26" s="11">
        <v>6210</v>
      </c>
      <c r="I26" s="11">
        <v>0</v>
      </c>
      <c r="J26" s="38">
        <f t="shared" si="0"/>
        <v>0</v>
      </c>
    </row>
    <row r="27" spans="1:12" s="5" customFormat="1" ht="39.6">
      <c r="A27" s="16" t="s">
        <v>46</v>
      </c>
      <c r="B27" s="24" t="s">
        <v>31</v>
      </c>
      <c r="C27" s="13" t="s">
        <v>20</v>
      </c>
      <c r="D27" s="13" t="s">
        <v>21</v>
      </c>
      <c r="E27" s="13" t="s">
        <v>33</v>
      </c>
      <c r="F27" s="13" t="s">
        <v>14</v>
      </c>
      <c r="G27" s="26"/>
      <c r="H27" s="11">
        <v>3225.24</v>
      </c>
      <c r="I27" s="11">
        <f>I28+I29</f>
        <v>1231.26</v>
      </c>
      <c r="J27" s="38">
        <f t="shared" si="0"/>
        <v>38.175763664099414</v>
      </c>
    </row>
    <row r="28" spans="1:12" s="5" customFormat="1" ht="13.2">
      <c r="A28" s="12" t="s">
        <v>23</v>
      </c>
      <c r="B28" s="24" t="s">
        <v>31</v>
      </c>
      <c r="C28" s="13" t="s">
        <v>20</v>
      </c>
      <c r="D28" s="13" t="s">
        <v>21</v>
      </c>
      <c r="E28" s="13" t="s">
        <v>33</v>
      </c>
      <c r="F28" s="13" t="s">
        <v>14</v>
      </c>
      <c r="G28" s="26" t="s">
        <v>9</v>
      </c>
      <c r="H28" s="11">
        <v>99.7</v>
      </c>
      <c r="I28" s="11">
        <v>0</v>
      </c>
      <c r="J28" s="38">
        <f t="shared" si="0"/>
        <v>0</v>
      </c>
    </row>
    <row r="29" spans="1:12" s="5" customFormat="1" ht="13.2">
      <c r="A29" s="15" t="s">
        <v>60</v>
      </c>
      <c r="B29" s="24" t="s">
        <v>31</v>
      </c>
      <c r="C29" s="13" t="s">
        <v>20</v>
      </c>
      <c r="D29" s="13" t="s">
        <v>21</v>
      </c>
      <c r="E29" s="13" t="s">
        <v>33</v>
      </c>
      <c r="F29" s="13" t="s">
        <v>14</v>
      </c>
      <c r="G29" s="26" t="s">
        <v>61</v>
      </c>
      <c r="H29" s="11">
        <v>3125.54</v>
      </c>
      <c r="I29" s="11">
        <v>1231.26</v>
      </c>
      <c r="J29" s="38">
        <f t="shared" si="0"/>
        <v>39.393512800987992</v>
      </c>
    </row>
    <row r="30" spans="1:12" s="5" customFormat="1" ht="39.6">
      <c r="A30" s="16" t="s">
        <v>47</v>
      </c>
      <c r="B30" s="24" t="s">
        <v>31</v>
      </c>
      <c r="C30" s="13" t="s">
        <v>20</v>
      </c>
      <c r="D30" s="13" t="s">
        <v>21</v>
      </c>
      <c r="E30" s="13" t="s">
        <v>33</v>
      </c>
      <c r="F30" s="13" t="s">
        <v>14</v>
      </c>
      <c r="G30" s="26"/>
      <c r="H30" s="11">
        <v>5200.01</v>
      </c>
      <c r="I30" s="11">
        <f>I31+I32</f>
        <v>0</v>
      </c>
      <c r="J30" s="38">
        <f t="shared" si="0"/>
        <v>0</v>
      </c>
    </row>
    <row r="31" spans="1:12" s="5" customFormat="1" ht="13.2">
      <c r="A31" s="12" t="s">
        <v>23</v>
      </c>
      <c r="B31" s="24" t="s">
        <v>31</v>
      </c>
      <c r="C31" s="13" t="s">
        <v>20</v>
      </c>
      <c r="D31" s="13" t="s">
        <v>21</v>
      </c>
      <c r="E31" s="13" t="s">
        <v>33</v>
      </c>
      <c r="F31" s="13" t="s">
        <v>14</v>
      </c>
      <c r="G31" s="26" t="s">
        <v>9</v>
      </c>
      <c r="H31" s="11">
        <v>2080.8000000000002</v>
      </c>
      <c r="I31" s="11">
        <v>0</v>
      </c>
      <c r="J31" s="38">
        <f t="shared" si="0"/>
        <v>0</v>
      </c>
    </row>
    <row r="32" spans="1:12" s="5" customFormat="1" ht="13.2">
      <c r="A32" s="15" t="s">
        <v>60</v>
      </c>
      <c r="B32" s="24" t="s">
        <v>31</v>
      </c>
      <c r="C32" s="13" t="s">
        <v>20</v>
      </c>
      <c r="D32" s="13" t="s">
        <v>21</v>
      </c>
      <c r="E32" s="13" t="s">
        <v>33</v>
      </c>
      <c r="F32" s="13" t="s">
        <v>14</v>
      </c>
      <c r="G32" s="26" t="s">
        <v>61</v>
      </c>
      <c r="H32" s="11">
        <v>3119.21</v>
      </c>
      <c r="I32" s="11">
        <v>0</v>
      </c>
      <c r="J32" s="38">
        <f t="shared" si="0"/>
        <v>0</v>
      </c>
    </row>
    <row r="33" spans="1:13" s="5" customFormat="1" ht="26.4">
      <c r="A33" s="16" t="s">
        <v>84</v>
      </c>
      <c r="B33" s="24" t="s">
        <v>31</v>
      </c>
      <c r="C33" s="13" t="s">
        <v>20</v>
      </c>
      <c r="D33" s="13" t="s">
        <v>21</v>
      </c>
      <c r="E33" s="13" t="s">
        <v>33</v>
      </c>
      <c r="F33" s="13" t="s">
        <v>14</v>
      </c>
      <c r="G33" s="14"/>
      <c r="H33" s="18">
        <v>6585.3</v>
      </c>
      <c r="I33" s="18">
        <f>I34+I35</f>
        <v>1895.25</v>
      </c>
      <c r="J33" s="38">
        <f t="shared" si="0"/>
        <v>28.780010022322443</v>
      </c>
    </row>
    <row r="34" spans="1:13" s="5" customFormat="1" ht="13.2">
      <c r="A34" s="12" t="s">
        <v>23</v>
      </c>
      <c r="B34" s="24" t="s">
        <v>31</v>
      </c>
      <c r="C34" s="13" t="s">
        <v>20</v>
      </c>
      <c r="D34" s="13" t="s">
        <v>21</v>
      </c>
      <c r="E34" s="13" t="s">
        <v>33</v>
      </c>
      <c r="F34" s="13" t="s">
        <v>14</v>
      </c>
      <c r="G34" s="14" t="s">
        <v>9</v>
      </c>
      <c r="H34" s="11">
        <v>234.5</v>
      </c>
      <c r="I34" s="19" t="s">
        <v>92</v>
      </c>
      <c r="J34" s="38">
        <f t="shared" si="0"/>
        <v>0</v>
      </c>
    </row>
    <row r="35" spans="1:13" s="5" customFormat="1" ht="13.2">
      <c r="A35" s="15" t="s">
        <v>60</v>
      </c>
      <c r="B35" s="24" t="s">
        <v>31</v>
      </c>
      <c r="C35" s="13" t="s">
        <v>20</v>
      </c>
      <c r="D35" s="13" t="s">
        <v>21</v>
      </c>
      <c r="E35" s="13" t="s">
        <v>33</v>
      </c>
      <c r="F35" s="13" t="s">
        <v>14</v>
      </c>
      <c r="G35" s="26" t="s">
        <v>61</v>
      </c>
      <c r="H35" s="11">
        <v>6350.8</v>
      </c>
      <c r="I35" s="11">
        <v>1895.25</v>
      </c>
      <c r="J35" s="38">
        <f t="shared" si="0"/>
        <v>29.842696983057255</v>
      </c>
    </row>
    <row r="36" spans="1:13" s="5" customFormat="1" ht="26.4">
      <c r="A36" s="16" t="s">
        <v>48</v>
      </c>
      <c r="B36" s="24" t="s">
        <v>31</v>
      </c>
      <c r="C36" s="13" t="s">
        <v>20</v>
      </c>
      <c r="D36" s="13" t="s">
        <v>21</v>
      </c>
      <c r="E36" s="13" t="s">
        <v>33</v>
      </c>
      <c r="F36" s="13" t="s">
        <v>14</v>
      </c>
      <c r="G36" s="14"/>
      <c r="H36" s="18">
        <v>6459.4</v>
      </c>
      <c r="I36" s="18">
        <f>I37+I38</f>
        <v>929.51</v>
      </c>
      <c r="J36" s="38">
        <f t="shared" si="0"/>
        <v>14.390036226274889</v>
      </c>
      <c r="K36" s="17"/>
      <c r="M36" s="17"/>
    </row>
    <row r="37" spans="1:13" s="5" customFormat="1" ht="13.2">
      <c r="A37" s="12" t="s">
        <v>23</v>
      </c>
      <c r="B37" s="24" t="s">
        <v>31</v>
      </c>
      <c r="C37" s="13" t="s">
        <v>20</v>
      </c>
      <c r="D37" s="13" t="s">
        <v>21</v>
      </c>
      <c r="E37" s="13" t="s">
        <v>33</v>
      </c>
      <c r="F37" s="13" t="s">
        <v>14</v>
      </c>
      <c r="G37" s="14" t="s">
        <v>9</v>
      </c>
      <c r="H37" s="11">
        <v>276.5</v>
      </c>
      <c r="I37" s="18">
        <v>0</v>
      </c>
      <c r="J37" s="38">
        <f t="shared" si="0"/>
        <v>0</v>
      </c>
    </row>
    <row r="38" spans="1:13" s="5" customFormat="1" ht="13.2">
      <c r="A38" s="15" t="s">
        <v>60</v>
      </c>
      <c r="B38" s="24" t="s">
        <v>31</v>
      </c>
      <c r="C38" s="13" t="s">
        <v>20</v>
      </c>
      <c r="D38" s="13" t="s">
        <v>21</v>
      </c>
      <c r="E38" s="13" t="s">
        <v>33</v>
      </c>
      <c r="F38" s="13" t="s">
        <v>14</v>
      </c>
      <c r="G38" s="26" t="s">
        <v>61</v>
      </c>
      <c r="H38" s="11">
        <v>6182.9</v>
      </c>
      <c r="I38" s="18">
        <v>929.51</v>
      </c>
      <c r="J38" s="38">
        <f t="shared" si="0"/>
        <v>15.03356030341749</v>
      </c>
    </row>
    <row r="39" spans="1:13" s="5" customFormat="1" ht="26.4">
      <c r="A39" s="16" t="s">
        <v>49</v>
      </c>
      <c r="B39" s="24" t="s">
        <v>31</v>
      </c>
      <c r="C39" s="13" t="s">
        <v>20</v>
      </c>
      <c r="D39" s="13" t="s">
        <v>21</v>
      </c>
      <c r="E39" s="13" t="s">
        <v>33</v>
      </c>
      <c r="F39" s="13" t="s">
        <v>14</v>
      </c>
      <c r="G39" s="14"/>
      <c r="H39" s="18">
        <v>216</v>
      </c>
      <c r="I39" s="18">
        <f>I40+I41</f>
        <v>0</v>
      </c>
      <c r="J39" s="38">
        <f t="shared" si="0"/>
        <v>0</v>
      </c>
    </row>
    <row r="40" spans="1:13" s="5" customFormat="1" ht="13.2">
      <c r="A40" s="12" t="s">
        <v>23</v>
      </c>
      <c r="B40" s="24" t="s">
        <v>31</v>
      </c>
      <c r="C40" s="13" t="s">
        <v>20</v>
      </c>
      <c r="D40" s="13" t="s">
        <v>21</v>
      </c>
      <c r="E40" s="13" t="s">
        <v>33</v>
      </c>
      <c r="F40" s="13" t="s">
        <v>14</v>
      </c>
      <c r="G40" s="14" t="s">
        <v>9</v>
      </c>
      <c r="H40" s="11">
        <v>216</v>
      </c>
      <c r="I40" s="18">
        <v>0</v>
      </c>
      <c r="J40" s="38">
        <f t="shared" si="0"/>
        <v>0</v>
      </c>
    </row>
    <row r="41" spans="1:13" s="5" customFormat="1" ht="13.2">
      <c r="A41" s="15" t="s">
        <v>60</v>
      </c>
      <c r="B41" s="24" t="s">
        <v>31</v>
      </c>
      <c r="C41" s="13" t="s">
        <v>20</v>
      </c>
      <c r="D41" s="13" t="s">
        <v>21</v>
      </c>
      <c r="E41" s="13" t="s">
        <v>33</v>
      </c>
      <c r="F41" s="13" t="s">
        <v>14</v>
      </c>
      <c r="G41" s="26" t="s">
        <v>61</v>
      </c>
      <c r="H41" s="11">
        <v>0</v>
      </c>
      <c r="I41" s="18">
        <v>0</v>
      </c>
      <c r="J41" s="38">
        <v>0</v>
      </c>
    </row>
    <row r="42" spans="1:13" s="5" customFormat="1" ht="26.4">
      <c r="A42" s="16" t="s">
        <v>72</v>
      </c>
      <c r="B42" s="24" t="s">
        <v>31</v>
      </c>
      <c r="C42" s="13" t="s">
        <v>20</v>
      </c>
      <c r="D42" s="13" t="s">
        <v>21</v>
      </c>
      <c r="E42" s="13" t="s">
        <v>33</v>
      </c>
      <c r="F42" s="13" t="s">
        <v>14</v>
      </c>
      <c r="G42" s="14"/>
      <c r="H42" s="18">
        <v>863.1</v>
      </c>
      <c r="I42" s="18">
        <f>I43+I44</f>
        <v>0</v>
      </c>
      <c r="J42" s="38">
        <f t="shared" si="0"/>
        <v>0</v>
      </c>
    </row>
    <row r="43" spans="1:13" s="5" customFormat="1" ht="13.2">
      <c r="A43" s="12" t="s">
        <v>23</v>
      </c>
      <c r="B43" s="24" t="s">
        <v>31</v>
      </c>
      <c r="C43" s="13" t="s">
        <v>20</v>
      </c>
      <c r="D43" s="13" t="s">
        <v>21</v>
      </c>
      <c r="E43" s="13" t="s">
        <v>33</v>
      </c>
      <c r="F43" s="13" t="s">
        <v>14</v>
      </c>
      <c r="G43" s="14" t="s">
        <v>9</v>
      </c>
      <c r="H43" s="11">
        <v>863.1</v>
      </c>
      <c r="I43" s="18">
        <v>0</v>
      </c>
      <c r="J43" s="38">
        <f t="shared" si="0"/>
        <v>0</v>
      </c>
      <c r="K43" s="20"/>
    </row>
    <row r="44" spans="1:13" s="5" customFormat="1" ht="13.2">
      <c r="A44" s="15" t="s">
        <v>60</v>
      </c>
      <c r="B44" s="24" t="s">
        <v>31</v>
      </c>
      <c r="C44" s="13" t="s">
        <v>20</v>
      </c>
      <c r="D44" s="13" t="s">
        <v>21</v>
      </c>
      <c r="E44" s="13" t="s">
        <v>33</v>
      </c>
      <c r="F44" s="13" t="s">
        <v>14</v>
      </c>
      <c r="G44" s="26" t="s">
        <v>61</v>
      </c>
      <c r="H44" s="11">
        <v>0</v>
      </c>
      <c r="I44" s="18">
        <v>0</v>
      </c>
      <c r="J44" s="38">
        <v>0</v>
      </c>
      <c r="K44" s="20"/>
    </row>
    <row r="45" spans="1:13" s="5" customFormat="1" ht="13.2">
      <c r="A45" s="12" t="s">
        <v>34</v>
      </c>
      <c r="B45" s="24" t="s">
        <v>31</v>
      </c>
      <c r="C45" s="13" t="s">
        <v>20</v>
      </c>
      <c r="D45" s="13" t="s">
        <v>21</v>
      </c>
      <c r="E45" s="24" t="s">
        <v>35</v>
      </c>
      <c r="F45" s="21"/>
      <c r="G45" s="22"/>
      <c r="H45" s="11">
        <v>11582.7</v>
      </c>
      <c r="I45" s="11">
        <f t="shared" ref="I45:I49" si="2">I46</f>
        <v>0</v>
      </c>
      <c r="J45" s="38">
        <f t="shared" si="0"/>
        <v>0</v>
      </c>
    </row>
    <row r="46" spans="1:13" s="5" customFormat="1" ht="13.2">
      <c r="A46" s="12" t="s">
        <v>36</v>
      </c>
      <c r="B46" s="24" t="s">
        <v>31</v>
      </c>
      <c r="C46" s="13" t="s">
        <v>20</v>
      </c>
      <c r="D46" s="13" t="s">
        <v>21</v>
      </c>
      <c r="E46" s="24" t="s">
        <v>37</v>
      </c>
      <c r="F46" s="21"/>
      <c r="G46" s="22"/>
      <c r="H46" s="11">
        <v>11582.7</v>
      </c>
      <c r="I46" s="11">
        <f t="shared" si="2"/>
        <v>0</v>
      </c>
      <c r="J46" s="38">
        <f t="shared" si="0"/>
        <v>0</v>
      </c>
    </row>
    <row r="47" spans="1:13" s="5" customFormat="1" ht="26.4">
      <c r="A47" s="12" t="s">
        <v>38</v>
      </c>
      <c r="B47" s="24" t="s">
        <v>31</v>
      </c>
      <c r="C47" s="13" t="s">
        <v>20</v>
      </c>
      <c r="D47" s="13" t="s">
        <v>21</v>
      </c>
      <c r="E47" s="13" t="s">
        <v>86</v>
      </c>
      <c r="F47" s="13"/>
      <c r="G47" s="26"/>
      <c r="H47" s="11">
        <f>H48</f>
        <v>343772</v>
      </c>
      <c r="I47" s="11">
        <f t="shared" si="2"/>
        <v>0</v>
      </c>
      <c r="J47" s="38">
        <f t="shared" si="0"/>
        <v>0</v>
      </c>
    </row>
    <row r="48" spans="1:13" s="5" customFormat="1" ht="13.2">
      <c r="A48" s="12" t="s">
        <v>22</v>
      </c>
      <c r="B48" s="24" t="s">
        <v>31</v>
      </c>
      <c r="C48" s="13" t="s">
        <v>20</v>
      </c>
      <c r="D48" s="13" t="s">
        <v>21</v>
      </c>
      <c r="E48" s="13" t="s">
        <v>86</v>
      </c>
      <c r="F48" s="24" t="s">
        <v>10</v>
      </c>
      <c r="G48" s="14"/>
      <c r="H48" s="11">
        <f>H49</f>
        <v>343772</v>
      </c>
      <c r="I48" s="11">
        <f t="shared" si="2"/>
        <v>0</v>
      </c>
      <c r="J48" s="38">
        <f t="shared" si="0"/>
        <v>0</v>
      </c>
    </row>
    <row r="49" spans="1:10" s="5" customFormat="1" ht="13.2">
      <c r="A49" s="12" t="s">
        <v>11</v>
      </c>
      <c r="B49" s="24" t="s">
        <v>31</v>
      </c>
      <c r="C49" s="13" t="s">
        <v>20</v>
      </c>
      <c r="D49" s="13" t="s">
        <v>21</v>
      </c>
      <c r="E49" s="13" t="s">
        <v>86</v>
      </c>
      <c r="F49" s="24" t="s">
        <v>12</v>
      </c>
      <c r="G49" s="14"/>
      <c r="H49" s="11">
        <f>H50</f>
        <v>343772</v>
      </c>
      <c r="I49" s="11">
        <f t="shared" si="2"/>
        <v>0</v>
      </c>
      <c r="J49" s="38">
        <f t="shared" si="0"/>
        <v>0</v>
      </c>
    </row>
    <row r="50" spans="1:10" s="5" customFormat="1" ht="26.4">
      <c r="A50" s="12" t="s">
        <v>13</v>
      </c>
      <c r="B50" s="24" t="s">
        <v>31</v>
      </c>
      <c r="C50" s="13" t="s">
        <v>20</v>
      </c>
      <c r="D50" s="13" t="s">
        <v>21</v>
      </c>
      <c r="E50" s="13" t="s">
        <v>86</v>
      </c>
      <c r="F50" s="24" t="s">
        <v>14</v>
      </c>
      <c r="G50" s="14"/>
      <c r="H50" s="11">
        <f>H51+H52</f>
        <v>343772</v>
      </c>
      <c r="I50" s="11">
        <f>I51+I52</f>
        <v>0</v>
      </c>
      <c r="J50" s="38">
        <f t="shared" si="0"/>
        <v>0</v>
      </c>
    </row>
    <row r="51" spans="1:10" s="5" customFormat="1" ht="13.2">
      <c r="A51" s="12" t="s">
        <v>23</v>
      </c>
      <c r="B51" s="24" t="s">
        <v>31</v>
      </c>
      <c r="C51" s="13" t="s">
        <v>20</v>
      </c>
      <c r="D51" s="13" t="s">
        <v>21</v>
      </c>
      <c r="E51" s="13" t="s">
        <v>86</v>
      </c>
      <c r="F51" s="24" t="s">
        <v>14</v>
      </c>
      <c r="G51" s="14" t="s">
        <v>9</v>
      </c>
      <c r="H51" s="11">
        <v>11582.7</v>
      </c>
      <c r="I51" s="11">
        <f>I54</f>
        <v>0</v>
      </c>
      <c r="J51" s="38">
        <f t="shared" si="0"/>
        <v>0</v>
      </c>
    </row>
    <row r="52" spans="1:10" s="5" customFormat="1" ht="13.2">
      <c r="A52" s="15" t="s">
        <v>60</v>
      </c>
      <c r="B52" s="24" t="s">
        <v>31</v>
      </c>
      <c r="C52" s="13" t="s">
        <v>20</v>
      </c>
      <c r="D52" s="13" t="s">
        <v>21</v>
      </c>
      <c r="E52" s="13" t="s">
        <v>86</v>
      </c>
      <c r="F52" s="24" t="s">
        <v>14</v>
      </c>
      <c r="G52" s="14" t="s">
        <v>61</v>
      </c>
      <c r="H52" s="11">
        <v>332189.3</v>
      </c>
      <c r="I52" s="11">
        <f>I55</f>
        <v>0</v>
      </c>
      <c r="J52" s="38">
        <f t="shared" si="0"/>
        <v>0</v>
      </c>
    </row>
    <row r="53" spans="1:10" s="5" customFormat="1" ht="13.2">
      <c r="A53" s="12" t="s">
        <v>50</v>
      </c>
      <c r="B53" s="24" t="s">
        <v>31</v>
      </c>
      <c r="C53" s="13" t="s">
        <v>20</v>
      </c>
      <c r="D53" s="13" t="s">
        <v>21</v>
      </c>
      <c r="E53" s="13" t="s">
        <v>86</v>
      </c>
      <c r="F53" s="13" t="s">
        <v>14</v>
      </c>
      <c r="G53" s="26"/>
      <c r="H53" s="11">
        <f>H54+H55</f>
        <v>343772</v>
      </c>
      <c r="I53" s="11">
        <f>I54+I55</f>
        <v>0</v>
      </c>
      <c r="J53" s="38">
        <f t="shared" si="0"/>
        <v>0</v>
      </c>
    </row>
    <row r="54" spans="1:10" s="5" customFormat="1" ht="13.2">
      <c r="A54" s="12" t="s">
        <v>23</v>
      </c>
      <c r="B54" s="24" t="s">
        <v>31</v>
      </c>
      <c r="C54" s="13" t="s">
        <v>20</v>
      </c>
      <c r="D54" s="13" t="s">
        <v>21</v>
      </c>
      <c r="E54" s="13" t="s">
        <v>86</v>
      </c>
      <c r="F54" s="13" t="s">
        <v>14</v>
      </c>
      <c r="G54" s="26" t="s">
        <v>9</v>
      </c>
      <c r="H54" s="11">
        <v>11582.7</v>
      </c>
      <c r="I54" s="11">
        <v>0</v>
      </c>
      <c r="J54" s="38">
        <f t="shared" si="0"/>
        <v>0</v>
      </c>
    </row>
    <row r="55" spans="1:10" s="5" customFormat="1" ht="13.2">
      <c r="A55" s="15" t="s">
        <v>60</v>
      </c>
      <c r="B55" s="24" t="s">
        <v>31</v>
      </c>
      <c r="C55" s="13" t="s">
        <v>20</v>
      </c>
      <c r="D55" s="13" t="s">
        <v>21</v>
      </c>
      <c r="E55" s="13" t="s">
        <v>86</v>
      </c>
      <c r="F55" s="13" t="s">
        <v>14</v>
      </c>
      <c r="G55" s="26" t="s">
        <v>61</v>
      </c>
      <c r="H55" s="11">
        <v>332189.3</v>
      </c>
      <c r="I55" s="11">
        <v>0</v>
      </c>
      <c r="J55" s="38">
        <f t="shared" si="0"/>
        <v>0</v>
      </c>
    </row>
    <row r="56" spans="1:10" s="5" customFormat="1" ht="13.2">
      <c r="A56" s="40" t="s">
        <v>69</v>
      </c>
      <c r="B56" s="7" t="s">
        <v>31</v>
      </c>
      <c r="C56" s="8" t="s">
        <v>15</v>
      </c>
      <c r="D56" s="8" t="s">
        <v>16</v>
      </c>
      <c r="E56" s="7"/>
      <c r="F56" s="8"/>
      <c r="G56" s="23"/>
      <c r="H56" s="11">
        <f>H60+H71</f>
        <v>418119.9</v>
      </c>
      <c r="I56" s="11">
        <f>I57+I84+I74</f>
        <v>0</v>
      </c>
      <c r="J56" s="38">
        <f t="shared" si="0"/>
        <v>0</v>
      </c>
    </row>
    <row r="57" spans="1:10" s="5" customFormat="1" ht="13.2">
      <c r="A57" s="12" t="s">
        <v>22</v>
      </c>
      <c r="B57" s="24" t="s">
        <v>31</v>
      </c>
      <c r="C57" s="13" t="s">
        <v>15</v>
      </c>
      <c r="D57" s="13" t="s">
        <v>16</v>
      </c>
      <c r="E57" s="13" t="s">
        <v>24</v>
      </c>
      <c r="F57" s="24" t="s">
        <v>10</v>
      </c>
      <c r="G57" s="14"/>
      <c r="H57" s="11">
        <f>H58</f>
        <v>12275.7</v>
      </c>
      <c r="I57" s="11">
        <f t="shared" ref="I57:I59" si="3">I58</f>
        <v>0</v>
      </c>
      <c r="J57" s="38">
        <f t="shared" si="0"/>
        <v>0</v>
      </c>
    </row>
    <row r="58" spans="1:10" s="5" customFormat="1" ht="13.2">
      <c r="A58" s="12" t="s">
        <v>11</v>
      </c>
      <c r="B58" s="24" t="s">
        <v>31</v>
      </c>
      <c r="C58" s="13" t="s">
        <v>15</v>
      </c>
      <c r="D58" s="13" t="s">
        <v>16</v>
      </c>
      <c r="E58" s="13" t="s">
        <v>24</v>
      </c>
      <c r="F58" s="24" t="s">
        <v>12</v>
      </c>
      <c r="G58" s="14"/>
      <c r="H58" s="11">
        <f>H59</f>
        <v>12275.7</v>
      </c>
      <c r="I58" s="11">
        <f t="shared" si="3"/>
        <v>0</v>
      </c>
      <c r="J58" s="38">
        <f t="shared" si="0"/>
        <v>0</v>
      </c>
    </row>
    <row r="59" spans="1:10" s="5" customFormat="1" ht="26.4">
      <c r="A59" s="12" t="s">
        <v>13</v>
      </c>
      <c r="B59" s="24" t="s">
        <v>31</v>
      </c>
      <c r="C59" s="13" t="s">
        <v>15</v>
      </c>
      <c r="D59" s="13" t="s">
        <v>16</v>
      </c>
      <c r="E59" s="13" t="s">
        <v>24</v>
      </c>
      <c r="F59" s="24" t="s">
        <v>14</v>
      </c>
      <c r="G59" s="14"/>
      <c r="H59" s="11">
        <f>H60</f>
        <v>12275.7</v>
      </c>
      <c r="I59" s="11">
        <f t="shared" si="3"/>
        <v>0</v>
      </c>
      <c r="J59" s="38">
        <f t="shared" si="0"/>
        <v>0</v>
      </c>
    </row>
    <row r="60" spans="1:10" s="5" customFormat="1" ht="13.2">
      <c r="A60" s="12" t="s">
        <v>23</v>
      </c>
      <c r="B60" s="24" t="s">
        <v>31</v>
      </c>
      <c r="C60" s="13" t="s">
        <v>15</v>
      </c>
      <c r="D60" s="13" t="s">
        <v>16</v>
      </c>
      <c r="E60" s="13" t="s">
        <v>24</v>
      </c>
      <c r="F60" s="13" t="s">
        <v>14</v>
      </c>
      <c r="G60" s="26" t="s">
        <v>9</v>
      </c>
      <c r="H60" s="11">
        <f>H62+H64+H66+H68+H70</f>
        <v>12275.7</v>
      </c>
      <c r="I60" s="11">
        <f>I62+I64+I68+I70+I66+I87</f>
        <v>0</v>
      </c>
      <c r="J60" s="38">
        <f t="shared" si="0"/>
        <v>0</v>
      </c>
    </row>
    <row r="61" spans="1:10" s="5" customFormat="1" ht="26.4">
      <c r="A61" s="16" t="s">
        <v>73</v>
      </c>
      <c r="B61" s="24" t="s">
        <v>31</v>
      </c>
      <c r="C61" s="13" t="s">
        <v>15</v>
      </c>
      <c r="D61" s="13" t="s">
        <v>16</v>
      </c>
      <c r="E61" s="13" t="s">
        <v>24</v>
      </c>
      <c r="F61" s="24" t="s">
        <v>14</v>
      </c>
      <c r="G61" s="14"/>
      <c r="H61" s="11">
        <v>2280</v>
      </c>
      <c r="I61" s="11">
        <f>I62</f>
        <v>0</v>
      </c>
      <c r="J61" s="38">
        <f t="shared" si="0"/>
        <v>0</v>
      </c>
    </row>
    <row r="62" spans="1:10" s="5" customFormat="1" ht="13.2">
      <c r="A62" s="12" t="s">
        <v>23</v>
      </c>
      <c r="B62" s="24" t="s">
        <v>31</v>
      </c>
      <c r="C62" s="13" t="s">
        <v>15</v>
      </c>
      <c r="D62" s="13" t="s">
        <v>16</v>
      </c>
      <c r="E62" s="13" t="s">
        <v>24</v>
      </c>
      <c r="F62" s="13" t="s">
        <v>14</v>
      </c>
      <c r="G62" s="26" t="s">
        <v>9</v>
      </c>
      <c r="H62" s="11">
        <v>2280</v>
      </c>
      <c r="I62" s="11">
        <v>0</v>
      </c>
      <c r="J62" s="38">
        <f t="shared" si="0"/>
        <v>0</v>
      </c>
    </row>
    <row r="63" spans="1:10" s="5" customFormat="1" ht="52.8">
      <c r="A63" s="16" t="s">
        <v>71</v>
      </c>
      <c r="B63" s="24" t="s">
        <v>31</v>
      </c>
      <c r="C63" s="13" t="s">
        <v>15</v>
      </c>
      <c r="D63" s="13" t="s">
        <v>16</v>
      </c>
      <c r="E63" s="13" t="s">
        <v>24</v>
      </c>
      <c r="F63" s="24" t="s">
        <v>14</v>
      </c>
      <c r="G63" s="14"/>
      <c r="H63" s="11">
        <v>3712.7</v>
      </c>
      <c r="I63" s="11">
        <f>I64</f>
        <v>0</v>
      </c>
      <c r="J63" s="38">
        <f t="shared" si="0"/>
        <v>0</v>
      </c>
    </row>
    <row r="64" spans="1:10" s="5" customFormat="1" ht="13.2">
      <c r="A64" s="12" t="s">
        <v>23</v>
      </c>
      <c r="B64" s="24" t="s">
        <v>31</v>
      </c>
      <c r="C64" s="13" t="s">
        <v>15</v>
      </c>
      <c r="D64" s="13" t="s">
        <v>16</v>
      </c>
      <c r="E64" s="13" t="s">
        <v>24</v>
      </c>
      <c r="F64" s="13" t="s">
        <v>14</v>
      </c>
      <c r="G64" s="26" t="s">
        <v>9</v>
      </c>
      <c r="H64" s="11">
        <v>3712.7</v>
      </c>
      <c r="I64" s="38">
        <v>0</v>
      </c>
      <c r="J64" s="38">
        <f t="shared" si="0"/>
        <v>0</v>
      </c>
    </row>
    <row r="65" spans="1:10" s="5" customFormat="1" ht="52.8">
      <c r="A65" s="16" t="s">
        <v>51</v>
      </c>
      <c r="B65" s="24" t="s">
        <v>31</v>
      </c>
      <c r="C65" s="13" t="s">
        <v>15</v>
      </c>
      <c r="D65" s="13" t="s">
        <v>16</v>
      </c>
      <c r="E65" s="13" t="s">
        <v>24</v>
      </c>
      <c r="F65" s="24" t="s">
        <v>14</v>
      </c>
      <c r="G65" s="14"/>
      <c r="H65" s="11">
        <v>1458</v>
      </c>
      <c r="I65" s="11">
        <f>I66</f>
        <v>0</v>
      </c>
      <c r="J65" s="38">
        <f t="shared" si="0"/>
        <v>0</v>
      </c>
    </row>
    <row r="66" spans="1:10" s="5" customFormat="1" ht="13.2">
      <c r="A66" s="12" t="s">
        <v>23</v>
      </c>
      <c r="B66" s="24" t="s">
        <v>31</v>
      </c>
      <c r="C66" s="13" t="s">
        <v>15</v>
      </c>
      <c r="D66" s="13" t="s">
        <v>16</v>
      </c>
      <c r="E66" s="13" t="s">
        <v>24</v>
      </c>
      <c r="F66" s="13" t="s">
        <v>14</v>
      </c>
      <c r="G66" s="26" t="s">
        <v>9</v>
      </c>
      <c r="H66" s="11">
        <v>1458</v>
      </c>
      <c r="I66" s="11">
        <v>0</v>
      </c>
      <c r="J66" s="38">
        <f t="shared" si="0"/>
        <v>0</v>
      </c>
    </row>
    <row r="67" spans="1:10" s="5" customFormat="1" ht="13.2">
      <c r="A67" s="16" t="s">
        <v>52</v>
      </c>
      <c r="B67" s="24" t="s">
        <v>31</v>
      </c>
      <c r="C67" s="13" t="s">
        <v>15</v>
      </c>
      <c r="D67" s="13" t="s">
        <v>16</v>
      </c>
      <c r="E67" s="13" t="s">
        <v>24</v>
      </c>
      <c r="F67" s="24" t="s">
        <v>14</v>
      </c>
      <c r="G67" s="14"/>
      <c r="H67" s="11">
        <v>375</v>
      </c>
      <c r="I67" s="11">
        <f>I68</f>
        <v>0</v>
      </c>
      <c r="J67" s="38">
        <f t="shared" si="0"/>
        <v>0</v>
      </c>
    </row>
    <row r="68" spans="1:10" s="5" customFormat="1" ht="13.2">
      <c r="A68" s="12" t="s">
        <v>23</v>
      </c>
      <c r="B68" s="24" t="s">
        <v>31</v>
      </c>
      <c r="C68" s="13" t="s">
        <v>15</v>
      </c>
      <c r="D68" s="13" t="s">
        <v>16</v>
      </c>
      <c r="E68" s="13" t="s">
        <v>24</v>
      </c>
      <c r="F68" s="13" t="s">
        <v>14</v>
      </c>
      <c r="G68" s="26" t="s">
        <v>9</v>
      </c>
      <c r="H68" s="11">
        <v>375</v>
      </c>
      <c r="I68" s="11">
        <v>0</v>
      </c>
      <c r="J68" s="38">
        <f t="shared" si="0"/>
        <v>0</v>
      </c>
    </row>
    <row r="69" spans="1:10" s="5" customFormat="1" ht="39.6">
      <c r="A69" s="16" t="s">
        <v>44</v>
      </c>
      <c r="B69" s="24" t="s">
        <v>31</v>
      </c>
      <c r="C69" s="13" t="s">
        <v>15</v>
      </c>
      <c r="D69" s="13" t="s">
        <v>16</v>
      </c>
      <c r="E69" s="13" t="s">
        <v>24</v>
      </c>
      <c r="F69" s="24" t="s">
        <v>14</v>
      </c>
      <c r="G69" s="14"/>
      <c r="H69" s="11">
        <v>4450</v>
      </c>
      <c r="I69" s="11">
        <f>I70</f>
        <v>0</v>
      </c>
      <c r="J69" s="38">
        <f t="shared" si="0"/>
        <v>0</v>
      </c>
    </row>
    <row r="70" spans="1:10" s="5" customFormat="1" ht="13.2">
      <c r="A70" s="12" t="s">
        <v>23</v>
      </c>
      <c r="B70" s="24" t="s">
        <v>31</v>
      </c>
      <c r="C70" s="13" t="s">
        <v>15</v>
      </c>
      <c r="D70" s="13" t="s">
        <v>16</v>
      </c>
      <c r="E70" s="13" t="s">
        <v>24</v>
      </c>
      <c r="F70" s="13" t="s">
        <v>14</v>
      </c>
      <c r="G70" s="26" t="s">
        <v>9</v>
      </c>
      <c r="H70" s="11">
        <v>4450</v>
      </c>
      <c r="I70" s="11">
        <v>0</v>
      </c>
      <c r="J70" s="38">
        <f t="shared" ref="J70:J125" si="4">I70/H70*100</f>
        <v>0</v>
      </c>
    </row>
    <row r="71" spans="1:10" s="25" customFormat="1" ht="13.2">
      <c r="A71" s="15" t="s">
        <v>53</v>
      </c>
      <c r="B71" s="24" t="s">
        <v>31</v>
      </c>
      <c r="C71" s="13" t="s">
        <v>15</v>
      </c>
      <c r="D71" s="13" t="s">
        <v>16</v>
      </c>
      <c r="E71" s="24" t="s">
        <v>54</v>
      </c>
      <c r="F71" s="21"/>
      <c r="G71" s="22"/>
      <c r="H71" s="11">
        <f>H72+H82</f>
        <v>405844.2</v>
      </c>
      <c r="I71" s="11">
        <f>I72+I82</f>
        <v>0</v>
      </c>
      <c r="J71" s="38">
        <f t="shared" si="4"/>
        <v>0</v>
      </c>
    </row>
    <row r="72" spans="1:10" s="25" customFormat="1" ht="13.2">
      <c r="A72" s="15" t="s">
        <v>62</v>
      </c>
      <c r="B72" s="24" t="s">
        <v>31</v>
      </c>
      <c r="C72" s="13" t="s">
        <v>15</v>
      </c>
      <c r="D72" s="13" t="s">
        <v>16</v>
      </c>
      <c r="E72" s="24" t="s">
        <v>63</v>
      </c>
      <c r="F72" s="21"/>
      <c r="G72" s="22"/>
      <c r="H72" s="11">
        <f t="shared" ref="H72:I75" si="5">H73</f>
        <v>400100.2</v>
      </c>
      <c r="I72" s="11">
        <f t="shared" si="5"/>
        <v>0</v>
      </c>
      <c r="J72" s="38">
        <f t="shared" si="4"/>
        <v>0</v>
      </c>
    </row>
    <row r="73" spans="1:10" s="25" customFormat="1" ht="26.4">
      <c r="A73" s="15" t="s">
        <v>64</v>
      </c>
      <c r="B73" s="24" t="s">
        <v>31</v>
      </c>
      <c r="C73" s="13" t="s">
        <v>15</v>
      </c>
      <c r="D73" s="13" t="s">
        <v>16</v>
      </c>
      <c r="E73" s="24" t="s">
        <v>65</v>
      </c>
      <c r="F73" s="21"/>
      <c r="G73" s="22"/>
      <c r="H73" s="11">
        <f t="shared" si="5"/>
        <v>400100.2</v>
      </c>
      <c r="I73" s="11">
        <f t="shared" si="5"/>
        <v>0</v>
      </c>
      <c r="J73" s="38">
        <f t="shared" si="4"/>
        <v>0</v>
      </c>
    </row>
    <row r="74" spans="1:10" s="25" customFormat="1" ht="13.2">
      <c r="A74" s="15" t="s">
        <v>22</v>
      </c>
      <c r="B74" s="24" t="s">
        <v>31</v>
      </c>
      <c r="C74" s="13" t="s">
        <v>15</v>
      </c>
      <c r="D74" s="13" t="s">
        <v>16</v>
      </c>
      <c r="E74" s="24" t="s">
        <v>65</v>
      </c>
      <c r="F74" s="24" t="s">
        <v>10</v>
      </c>
      <c r="G74" s="14"/>
      <c r="H74" s="11">
        <f t="shared" si="5"/>
        <v>400100.2</v>
      </c>
      <c r="I74" s="11">
        <f t="shared" si="5"/>
        <v>0</v>
      </c>
      <c r="J74" s="38">
        <f t="shared" si="4"/>
        <v>0</v>
      </c>
    </row>
    <row r="75" spans="1:10" s="25" customFormat="1" ht="13.2">
      <c r="A75" s="15" t="s">
        <v>11</v>
      </c>
      <c r="B75" s="24" t="s">
        <v>31</v>
      </c>
      <c r="C75" s="13" t="s">
        <v>15</v>
      </c>
      <c r="D75" s="13" t="s">
        <v>16</v>
      </c>
      <c r="E75" s="24" t="s">
        <v>65</v>
      </c>
      <c r="F75" s="24" t="s">
        <v>12</v>
      </c>
      <c r="G75" s="14"/>
      <c r="H75" s="11">
        <f t="shared" si="5"/>
        <v>400100.2</v>
      </c>
      <c r="I75" s="11">
        <f t="shared" si="5"/>
        <v>0</v>
      </c>
      <c r="J75" s="38">
        <f t="shared" si="4"/>
        <v>0</v>
      </c>
    </row>
    <row r="76" spans="1:10" s="25" customFormat="1" ht="26.4">
      <c r="A76" s="15" t="s">
        <v>13</v>
      </c>
      <c r="B76" s="24" t="s">
        <v>31</v>
      </c>
      <c r="C76" s="13" t="s">
        <v>15</v>
      </c>
      <c r="D76" s="13" t="s">
        <v>16</v>
      </c>
      <c r="E76" s="24" t="s">
        <v>65</v>
      </c>
      <c r="F76" s="24" t="s">
        <v>14</v>
      </c>
      <c r="G76" s="14"/>
      <c r="H76" s="11">
        <f>H77+H78</f>
        <v>400100.2</v>
      </c>
      <c r="I76" s="11">
        <f>I77+I78</f>
        <v>0</v>
      </c>
      <c r="J76" s="38">
        <f t="shared" si="4"/>
        <v>0</v>
      </c>
    </row>
    <row r="77" spans="1:10" s="25" customFormat="1" ht="13.2">
      <c r="A77" s="15" t="s">
        <v>23</v>
      </c>
      <c r="B77" s="24" t="s">
        <v>31</v>
      </c>
      <c r="C77" s="13" t="s">
        <v>15</v>
      </c>
      <c r="D77" s="13" t="s">
        <v>16</v>
      </c>
      <c r="E77" s="24" t="s">
        <v>65</v>
      </c>
      <c r="F77" s="13" t="s">
        <v>14</v>
      </c>
      <c r="G77" s="26" t="s">
        <v>9</v>
      </c>
      <c r="H77" s="11">
        <f>H80</f>
        <v>0</v>
      </c>
      <c r="I77" s="11"/>
      <c r="J77" s="38">
        <v>0</v>
      </c>
    </row>
    <row r="78" spans="1:10" s="25" customFormat="1" ht="13.2">
      <c r="A78" s="15" t="s">
        <v>60</v>
      </c>
      <c r="B78" s="24" t="s">
        <v>31</v>
      </c>
      <c r="C78" s="13" t="s">
        <v>15</v>
      </c>
      <c r="D78" s="13" t="s">
        <v>16</v>
      </c>
      <c r="E78" s="24" t="s">
        <v>65</v>
      </c>
      <c r="F78" s="13" t="s">
        <v>14</v>
      </c>
      <c r="G78" s="26" t="s">
        <v>61</v>
      </c>
      <c r="H78" s="11">
        <f>H81</f>
        <v>400100.2</v>
      </c>
      <c r="I78" s="11">
        <f>I81</f>
        <v>0</v>
      </c>
      <c r="J78" s="38">
        <f t="shared" si="4"/>
        <v>0</v>
      </c>
    </row>
    <row r="79" spans="1:10" s="25" customFormat="1" ht="13.2">
      <c r="A79" s="27" t="s">
        <v>66</v>
      </c>
      <c r="B79" s="24" t="s">
        <v>31</v>
      </c>
      <c r="C79" s="13" t="s">
        <v>15</v>
      </c>
      <c r="D79" s="13" t="s">
        <v>16</v>
      </c>
      <c r="E79" s="24" t="s">
        <v>65</v>
      </c>
      <c r="F79" s="24" t="s">
        <v>14</v>
      </c>
      <c r="G79" s="14"/>
      <c r="H79" s="11">
        <f>H80+H81</f>
        <v>400100.2</v>
      </c>
      <c r="I79" s="11">
        <f>I80+I81</f>
        <v>0</v>
      </c>
      <c r="J79" s="38">
        <f t="shared" si="4"/>
        <v>0</v>
      </c>
    </row>
    <row r="80" spans="1:10" s="25" customFormat="1" ht="13.2">
      <c r="A80" s="15" t="s">
        <v>23</v>
      </c>
      <c r="B80" s="24" t="s">
        <v>31</v>
      </c>
      <c r="C80" s="13" t="s">
        <v>15</v>
      </c>
      <c r="D80" s="13" t="s">
        <v>16</v>
      </c>
      <c r="E80" s="24" t="s">
        <v>65</v>
      </c>
      <c r="F80" s="13" t="s">
        <v>14</v>
      </c>
      <c r="G80" s="26" t="s">
        <v>9</v>
      </c>
      <c r="H80" s="11">
        <v>0</v>
      </c>
      <c r="I80" s="11"/>
      <c r="J80" s="38">
        <v>0</v>
      </c>
    </row>
    <row r="81" spans="1:10" s="25" customFormat="1" ht="13.2">
      <c r="A81" s="15" t="s">
        <v>60</v>
      </c>
      <c r="B81" s="24" t="s">
        <v>31</v>
      </c>
      <c r="C81" s="13" t="s">
        <v>15</v>
      </c>
      <c r="D81" s="13" t="s">
        <v>16</v>
      </c>
      <c r="E81" s="24" t="s">
        <v>65</v>
      </c>
      <c r="F81" s="13" t="s">
        <v>14</v>
      </c>
      <c r="G81" s="26" t="s">
        <v>61</v>
      </c>
      <c r="H81" s="11">
        <v>400100.2</v>
      </c>
      <c r="I81" s="11">
        <v>0</v>
      </c>
      <c r="J81" s="38">
        <f t="shared" si="4"/>
        <v>0</v>
      </c>
    </row>
    <row r="82" spans="1:10" s="25" customFormat="1" ht="13.2">
      <c r="A82" s="15" t="s">
        <v>39</v>
      </c>
      <c r="B82" s="24" t="s">
        <v>31</v>
      </c>
      <c r="C82" s="13" t="s">
        <v>15</v>
      </c>
      <c r="D82" s="13" t="s">
        <v>16</v>
      </c>
      <c r="E82" s="24" t="s">
        <v>55</v>
      </c>
      <c r="F82" s="21"/>
      <c r="G82" s="22"/>
      <c r="H82" s="11">
        <v>5744</v>
      </c>
      <c r="I82" s="11">
        <f>I83</f>
        <v>0</v>
      </c>
      <c r="J82" s="38">
        <f t="shared" si="4"/>
        <v>0</v>
      </c>
    </row>
    <row r="83" spans="1:10" s="25" customFormat="1" ht="13.2">
      <c r="A83" s="15" t="s">
        <v>27</v>
      </c>
      <c r="B83" s="24" t="s">
        <v>31</v>
      </c>
      <c r="C83" s="13" t="s">
        <v>15</v>
      </c>
      <c r="D83" s="13" t="s">
        <v>16</v>
      </c>
      <c r="E83" s="24" t="s">
        <v>56</v>
      </c>
      <c r="F83" s="13"/>
      <c r="G83" s="26"/>
      <c r="H83" s="11">
        <v>5744</v>
      </c>
      <c r="I83" s="11">
        <f>I84</f>
        <v>0</v>
      </c>
      <c r="J83" s="38">
        <f t="shared" si="4"/>
        <v>0</v>
      </c>
    </row>
    <row r="84" spans="1:10" s="25" customFormat="1" ht="13.2">
      <c r="A84" s="15" t="s">
        <v>22</v>
      </c>
      <c r="B84" s="24" t="s">
        <v>31</v>
      </c>
      <c r="C84" s="13" t="s">
        <v>15</v>
      </c>
      <c r="D84" s="13" t="s">
        <v>16</v>
      </c>
      <c r="E84" s="13" t="s">
        <v>56</v>
      </c>
      <c r="F84" s="24" t="s">
        <v>10</v>
      </c>
      <c r="G84" s="14"/>
      <c r="H84" s="11">
        <v>5744</v>
      </c>
      <c r="I84" s="11">
        <f>I85</f>
        <v>0</v>
      </c>
      <c r="J84" s="38">
        <f t="shared" si="4"/>
        <v>0</v>
      </c>
    </row>
    <row r="85" spans="1:10" s="25" customFormat="1" ht="13.2">
      <c r="A85" s="15" t="s">
        <v>11</v>
      </c>
      <c r="B85" s="24" t="s">
        <v>31</v>
      </c>
      <c r="C85" s="13" t="s">
        <v>15</v>
      </c>
      <c r="D85" s="13" t="s">
        <v>16</v>
      </c>
      <c r="E85" s="13" t="s">
        <v>56</v>
      </c>
      <c r="F85" s="24" t="s">
        <v>12</v>
      </c>
      <c r="G85" s="14"/>
      <c r="H85" s="11">
        <v>5744</v>
      </c>
      <c r="I85" s="11">
        <f>I86</f>
        <v>0</v>
      </c>
      <c r="J85" s="38">
        <f t="shared" si="4"/>
        <v>0</v>
      </c>
    </row>
    <row r="86" spans="1:10" s="25" customFormat="1" ht="26.4">
      <c r="A86" s="15" t="s">
        <v>13</v>
      </c>
      <c r="B86" s="24" t="s">
        <v>31</v>
      </c>
      <c r="C86" s="13" t="s">
        <v>15</v>
      </c>
      <c r="D86" s="13" t="s">
        <v>16</v>
      </c>
      <c r="E86" s="13" t="s">
        <v>56</v>
      </c>
      <c r="F86" s="24" t="s">
        <v>14</v>
      </c>
      <c r="G86" s="14"/>
      <c r="H86" s="11">
        <v>5744</v>
      </c>
      <c r="I86" s="11">
        <f>I87+I88</f>
        <v>0</v>
      </c>
      <c r="J86" s="38">
        <f t="shared" si="4"/>
        <v>0</v>
      </c>
    </row>
    <row r="87" spans="1:10" s="25" customFormat="1" ht="13.2">
      <c r="A87" s="15" t="s">
        <v>23</v>
      </c>
      <c r="B87" s="24" t="s">
        <v>31</v>
      </c>
      <c r="C87" s="13" t="s">
        <v>15</v>
      </c>
      <c r="D87" s="13" t="s">
        <v>16</v>
      </c>
      <c r="E87" s="13" t="s">
        <v>56</v>
      </c>
      <c r="F87" s="13" t="s">
        <v>14</v>
      </c>
      <c r="G87" s="26" t="s">
        <v>9</v>
      </c>
      <c r="H87" s="11">
        <v>5744</v>
      </c>
      <c r="I87" s="11">
        <f>I90</f>
        <v>0</v>
      </c>
      <c r="J87" s="38">
        <f t="shared" si="4"/>
        <v>0</v>
      </c>
    </row>
    <row r="88" spans="1:10" s="25" customFormat="1" ht="13.2">
      <c r="A88" s="15" t="s">
        <v>60</v>
      </c>
      <c r="B88" s="24" t="s">
        <v>31</v>
      </c>
      <c r="C88" s="13" t="s">
        <v>15</v>
      </c>
      <c r="D88" s="13" t="s">
        <v>16</v>
      </c>
      <c r="E88" s="13" t="s">
        <v>56</v>
      </c>
      <c r="F88" s="13" t="s">
        <v>14</v>
      </c>
      <c r="G88" s="26" t="s">
        <v>61</v>
      </c>
      <c r="H88" s="11">
        <v>0</v>
      </c>
      <c r="I88" s="11">
        <f>I91</f>
        <v>0</v>
      </c>
      <c r="J88" s="38">
        <v>0</v>
      </c>
    </row>
    <row r="89" spans="1:10" s="25" customFormat="1" ht="13.2">
      <c r="A89" s="27" t="s">
        <v>59</v>
      </c>
      <c r="B89" s="24" t="s">
        <v>31</v>
      </c>
      <c r="C89" s="13" t="s">
        <v>15</v>
      </c>
      <c r="D89" s="13" t="s">
        <v>16</v>
      </c>
      <c r="E89" s="13" t="s">
        <v>56</v>
      </c>
      <c r="F89" s="24" t="s">
        <v>14</v>
      </c>
      <c r="G89" s="14"/>
      <c r="H89" s="11">
        <v>5744</v>
      </c>
      <c r="I89" s="11">
        <f>I90+I91</f>
        <v>0</v>
      </c>
      <c r="J89" s="38">
        <f t="shared" si="4"/>
        <v>0</v>
      </c>
    </row>
    <row r="90" spans="1:10" s="25" customFormat="1" ht="13.2">
      <c r="A90" s="15" t="s">
        <v>23</v>
      </c>
      <c r="B90" s="24" t="s">
        <v>31</v>
      </c>
      <c r="C90" s="13" t="s">
        <v>15</v>
      </c>
      <c r="D90" s="13" t="s">
        <v>16</v>
      </c>
      <c r="E90" s="13" t="s">
        <v>56</v>
      </c>
      <c r="F90" s="13" t="s">
        <v>14</v>
      </c>
      <c r="G90" s="26" t="s">
        <v>9</v>
      </c>
      <c r="H90" s="11">
        <v>5744</v>
      </c>
      <c r="I90" s="11">
        <v>0</v>
      </c>
      <c r="J90" s="38">
        <f t="shared" si="4"/>
        <v>0</v>
      </c>
    </row>
    <row r="91" spans="1:10" s="25" customFormat="1" ht="13.2">
      <c r="A91" s="15" t="s">
        <v>60</v>
      </c>
      <c r="B91" s="24" t="s">
        <v>31</v>
      </c>
      <c r="C91" s="13" t="s">
        <v>15</v>
      </c>
      <c r="D91" s="13" t="s">
        <v>16</v>
      </c>
      <c r="E91" s="13" t="s">
        <v>56</v>
      </c>
      <c r="F91" s="13" t="s">
        <v>14</v>
      </c>
      <c r="G91" s="26" t="s">
        <v>61</v>
      </c>
      <c r="H91" s="11">
        <v>0</v>
      </c>
      <c r="I91" s="11">
        <v>0</v>
      </c>
      <c r="J91" s="38">
        <v>0</v>
      </c>
    </row>
    <row r="92" spans="1:10" s="25" customFormat="1" ht="13.2">
      <c r="A92" s="28" t="s">
        <v>74</v>
      </c>
      <c r="B92" s="24" t="s">
        <v>31</v>
      </c>
      <c r="C92" s="13" t="s">
        <v>17</v>
      </c>
      <c r="D92" s="13" t="s">
        <v>18</v>
      </c>
      <c r="E92" s="24"/>
      <c r="F92" s="21"/>
      <c r="G92" s="22"/>
      <c r="H92" s="11">
        <v>122988.70000000001</v>
      </c>
      <c r="I92" s="11">
        <f t="shared" ref="I92:I98" si="6">I93</f>
        <v>38714.5</v>
      </c>
      <c r="J92" s="38">
        <f t="shared" si="4"/>
        <v>31.478095142074025</v>
      </c>
    </row>
    <row r="93" spans="1:10" s="25" customFormat="1" ht="13.2">
      <c r="A93" s="29" t="s">
        <v>75</v>
      </c>
      <c r="B93" s="24" t="s">
        <v>31</v>
      </c>
      <c r="C93" s="13" t="s">
        <v>17</v>
      </c>
      <c r="D93" s="13" t="s">
        <v>18</v>
      </c>
      <c r="E93" s="24" t="s">
        <v>76</v>
      </c>
      <c r="F93" s="21"/>
      <c r="G93" s="22"/>
      <c r="H93" s="11">
        <v>122988.70000000001</v>
      </c>
      <c r="I93" s="11">
        <f t="shared" si="6"/>
        <v>38714.5</v>
      </c>
      <c r="J93" s="38">
        <f t="shared" si="4"/>
        <v>31.478095142074025</v>
      </c>
    </row>
    <row r="94" spans="1:10" s="25" customFormat="1" ht="26.4">
      <c r="A94" s="29" t="s">
        <v>77</v>
      </c>
      <c r="B94" s="24" t="s">
        <v>31</v>
      </c>
      <c r="C94" s="13" t="s">
        <v>17</v>
      </c>
      <c r="D94" s="13" t="s">
        <v>18</v>
      </c>
      <c r="E94" s="24" t="s">
        <v>78</v>
      </c>
      <c r="F94" s="21"/>
      <c r="G94" s="22"/>
      <c r="H94" s="11">
        <v>122988.70000000001</v>
      </c>
      <c r="I94" s="11">
        <f t="shared" si="6"/>
        <v>38714.5</v>
      </c>
      <c r="J94" s="38">
        <f t="shared" si="4"/>
        <v>31.478095142074025</v>
      </c>
    </row>
    <row r="95" spans="1:10" s="25" customFormat="1" ht="52.8">
      <c r="A95" s="29" t="s">
        <v>79</v>
      </c>
      <c r="B95" s="24" t="s">
        <v>31</v>
      </c>
      <c r="C95" s="13" t="s">
        <v>17</v>
      </c>
      <c r="D95" s="13" t="s">
        <v>18</v>
      </c>
      <c r="E95" s="24" t="s">
        <v>80</v>
      </c>
      <c r="F95" s="13"/>
      <c r="G95" s="26"/>
      <c r="H95" s="11">
        <v>122988.70000000001</v>
      </c>
      <c r="I95" s="11">
        <f t="shared" si="6"/>
        <v>38714.5</v>
      </c>
      <c r="J95" s="38">
        <f t="shared" si="4"/>
        <v>31.478095142074025</v>
      </c>
    </row>
    <row r="96" spans="1:10" s="25" customFormat="1" ht="13.2">
      <c r="A96" s="29" t="s">
        <v>22</v>
      </c>
      <c r="B96" s="24" t="s">
        <v>31</v>
      </c>
      <c r="C96" s="13" t="s">
        <v>17</v>
      </c>
      <c r="D96" s="13" t="s">
        <v>18</v>
      </c>
      <c r="E96" s="13" t="s">
        <v>80</v>
      </c>
      <c r="F96" s="24" t="s">
        <v>10</v>
      </c>
      <c r="G96" s="14"/>
      <c r="H96" s="11">
        <v>122988.70000000001</v>
      </c>
      <c r="I96" s="11">
        <f t="shared" si="6"/>
        <v>38714.5</v>
      </c>
      <c r="J96" s="38">
        <f t="shared" si="4"/>
        <v>31.478095142074025</v>
      </c>
    </row>
    <row r="97" spans="1:10" s="25" customFormat="1" ht="13.2">
      <c r="A97" s="29" t="s">
        <v>11</v>
      </c>
      <c r="B97" s="24" t="s">
        <v>31</v>
      </c>
      <c r="C97" s="13" t="s">
        <v>17</v>
      </c>
      <c r="D97" s="13" t="s">
        <v>18</v>
      </c>
      <c r="E97" s="13" t="s">
        <v>80</v>
      </c>
      <c r="F97" s="24" t="s">
        <v>12</v>
      </c>
      <c r="G97" s="14"/>
      <c r="H97" s="11">
        <v>122988.70000000001</v>
      </c>
      <c r="I97" s="11">
        <f t="shared" si="6"/>
        <v>38714.5</v>
      </c>
      <c r="J97" s="38">
        <f t="shared" si="4"/>
        <v>31.478095142074025</v>
      </c>
    </row>
    <row r="98" spans="1:10" s="25" customFormat="1" ht="26.4">
      <c r="A98" s="29" t="s">
        <v>13</v>
      </c>
      <c r="B98" s="24" t="s">
        <v>31</v>
      </c>
      <c r="C98" s="13" t="s">
        <v>17</v>
      </c>
      <c r="D98" s="13" t="s">
        <v>18</v>
      </c>
      <c r="E98" s="13" t="s">
        <v>80</v>
      </c>
      <c r="F98" s="24" t="s">
        <v>14</v>
      </c>
      <c r="G98" s="14"/>
      <c r="H98" s="11">
        <v>122988.70000000001</v>
      </c>
      <c r="I98" s="11">
        <f t="shared" si="6"/>
        <v>38714.5</v>
      </c>
      <c r="J98" s="38">
        <f t="shared" si="4"/>
        <v>31.478095142074025</v>
      </c>
    </row>
    <row r="99" spans="1:10" s="25" customFormat="1" ht="39.6">
      <c r="A99" s="16" t="s">
        <v>81</v>
      </c>
      <c r="B99" s="24" t="s">
        <v>31</v>
      </c>
      <c r="C99" s="13" t="s">
        <v>17</v>
      </c>
      <c r="D99" s="13" t="s">
        <v>18</v>
      </c>
      <c r="E99" s="13" t="s">
        <v>82</v>
      </c>
      <c r="F99" s="13" t="s">
        <v>14</v>
      </c>
      <c r="G99" s="14"/>
      <c r="H99" s="11">
        <v>122988.70000000001</v>
      </c>
      <c r="I99" s="11">
        <f>I100+I101</f>
        <v>38714.5</v>
      </c>
      <c r="J99" s="38">
        <f t="shared" si="4"/>
        <v>31.478095142074025</v>
      </c>
    </row>
    <row r="100" spans="1:10" s="25" customFormat="1" ht="13.2">
      <c r="A100" s="15" t="s">
        <v>23</v>
      </c>
      <c r="B100" s="24" t="s">
        <v>31</v>
      </c>
      <c r="C100" s="13" t="s">
        <v>17</v>
      </c>
      <c r="D100" s="13" t="s">
        <v>18</v>
      </c>
      <c r="E100" s="13" t="s">
        <v>82</v>
      </c>
      <c r="F100" s="13" t="s">
        <v>14</v>
      </c>
      <c r="G100" s="26" t="s">
        <v>9</v>
      </c>
      <c r="H100" s="11">
        <v>6379.1</v>
      </c>
      <c r="I100" s="11">
        <v>1935.7</v>
      </c>
      <c r="J100" s="38">
        <f t="shared" si="4"/>
        <v>30.344405950682695</v>
      </c>
    </row>
    <row r="101" spans="1:10" s="25" customFormat="1" ht="13.2">
      <c r="A101" s="15" t="s">
        <v>60</v>
      </c>
      <c r="B101" s="24" t="s">
        <v>31</v>
      </c>
      <c r="C101" s="13" t="s">
        <v>17</v>
      </c>
      <c r="D101" s="13" t="s">
        <v>18</v>
      </c>
      <c r="E101" s="13" t="s">
        <v>82</v>
      </c>
      <c r="F101" s="13" t="s">
        <v>14</v>
      </c>
      <c r="G101" s="26" t="s">
        <v>61</v>
      </c>
      <c r="H101" s="11">
        <v>116609.60000000001</v>
      </c>
      <c r="I101" s="11">
        <v>36778.800000000003</v>
      </c>
      <c r="J101" s="38">
        <f t="shared" si="4"/>
        <v>31.540113335437219</v>
      </c>
    </row>
    <row r="102" spans="1:10" s="25" customFormat="1" ht="13.2">
      <c r="A102" s="40" t="s">
        <v>70</v>
      </c>
      <c r="B102" s="7" t="s">
        <v>31</v>
      </c>
      <c r="C102" s="8" t="s">
        <v>17</v>
      </c>
      <c r="D102" s="8" t="s">
        <v>19</v>
      </c>
      <c r="E102" s="7"/>
      <c r="F102" s="8"/>
      <c r="G102" s="23"/>
      <c r="H102" s="11">
        <v>1040216.61</v>
      </c>
      <c r="I102" s="11">
        <f>I103+I115</f>
        <v>252172.27000000002</v>
      </c>
      <c r="J102" s="38">
        <f t="shared" si="4"/>
        <v>24.242284498802611</v>
      </c>
    </row>
    <row r="103" spans="1:10" s="25" customFormat="1" ht="13.2">
      <c r="A103" s="12" t="s">
        <v>22</v>
      </c>
      <c r="B103" s="24" t="s">
        <v>31</v>
      </c>
      <c r="C103" s="13" t="s">
        <v>17</v>
      </c>
      <c r="D103" s="13" t="s">
        <v>19</v>
      </c>
      <c r="E103" s="13" t="s">
        <v>24</v>
      </c>
      <c r="F103" s="24" t="s">
        <v>10</v>
      </c>
      <c r="G103" s="14"/>
      <c r="H103" s="11">
        <v>29326.510000000002</v>
      </c>
      <c r="I103" s="11">
        <f t="shared" ref="I103:I105" si="7">I104</f>
        <v>0</v>
      </c>
      <c r="J103" s="38">
        <f t="shared" si="4"/>
        <v>0</v>
      </c>
    </row>
    <row r="104" spans="1:10" s="25" customFormat="1" ht="13.2">
      <c r="A104" s="12" t="s">
        <v>11</v>
      </c>
      <c r="B104" s="24" t="s">
        <v>31</v>
      </c>
      <c r="C104" s="13" t="s">
        <v>17</v>
      </c>
      <c r="D104" s="13" t="s">
        <v>19</v>
      </c>
      <c r="E104" s="13" t="s">
        <v>24</v>
      </c>
      <c r="F104" s="24" t="s">
        <v>12</v>
      </c>
      <c r="G104" s="14"/>
      <c r="H104" s="11">
        <v>29326.510000000002</v>
      </c>
      <c r="I104" s="11">
        <f t="shared" si="7"/>
        <v>0</v>
      </c>
      <c r="J104" s="38">
        <f t="shared" si="4"/>
        <v>0</v>
      </c>
    </row>
    <row r="105" spans="1:10" s="25" customFormat="1" ht="26.4">
      <c r="A105" s="12" t="s">
        <v>13</v>
      </c>
      <c r="B105" s="24" t="s">
        <v>31</v>
      </c>
      <c r="C105" s="13" t="s">
        <v>17</v>
      </c>
      <c r="D105" s="13" t="s">
        <v>19</v>
      </c>
      <c r="E105" s="13" t="s">
        <v>24</v>
      </c>
      <c r="F105" s="24" t="s">
        <v>14</v>
      </c>
      <c r="G105" s="14"/>
      <c r="H105" s="11">
        <f>H106</f>
        <v>18190.900000000001</v>
      </c>
      <c r="I105" s="11">
        <f t="shared" si="7"/>
        <v>0</v>
      </c>
      <c r="J105" s="38">
        <f t="shared" si="4"/>
        <v>0</v>
      </c>
    </row>
    <row r="106" spans="1:10" s="25" customFormat="1" ht="13.2">
      <c r="A106" s="12" t="s">
        <v>23</v>
      </c>
      <c r="B106" s="24" t="s">
        <v>31</v>
      </c>
      <c r="C106" s="13" t="s">
        <v>17</v>
      </c>
      <c r="D106" s="13" t="s">
        <v>19</v>
      </c>
      <c r="E106" s="13" t="s">
        <v>24</v>
      </c>
      <c r="F106" s="13" t="s">
        <v>14</v>
      </c>
      <c r="G106" s="26" t="s">
        <v>9</v>
      </c>
      <c r="H106" s="11">
        <f>H108+H110+H112+H114</f>
        <v>18190.900000000001</v>
      </c>
      <c r="I106" s="11">
        <f>I108+I110+I112+I114</f>
        <v>0</v>
      </c>
      <c r="J106" s="38">
        <f t="shared" si="4"/>
        <v>0</v>
      </c>
    </row>
    <row r="107" spans="1:10" s="25" customFormat="1" ht="26.4">
      <c r="A107" s="16" t="s">
        <v>83</v>
      </c>
      <c r="B107" s="24" t="s">
        <v>31</v>
      </c>
      <c r="C107" s="13" t="s">
        <v>17</v>
      </c>
      <c r="D107" s="13" t="s">
        <v>19</v>
      </c>
      <c r="E107" s="13" t="s">
        <v>24</v>
      </c>
      <c r="F107" s="24" t="s">
        <v>14</v>
      </c>
      <c r="G107" s="14"/>
      <c r="H107" s="11">
        <v>0</v>
      </c>
      <c r="I107" s="11"/>
      <c r="J107" s="38">
        <v>0</v>
      </c>
    </row>
    <row r="108" spans="1:10" s="25" customFormat="1" ht="13.2">
      <c r="A108" s="12" t="s">
        <v>23</v>
      </c>
      <c r="B108" s="24" t="s">
        <v>31</v>
      </c>
      <c r="C108" s="13" t="s">
        <v>17</v>
      </c>
      <c r="D108" s="13" t="s">
        <v>19</v>
      </c>
      <c r="E108" s="13" t="s">
        <v>24</v>
      </c>
      <c r="F108" s="13" t="s">
        <v>14</v>
      </c>
      <c r="G108" s="26" t="s">
        <v>9</v>
      </c>
      <c r="H108" s="11">
        <v>10805.9</v>
      </c>
      <c r="I108" s="11">
        <v>0</v>
      </c>
      <c r="J108" s="38">
        <f t="shared" si="4"/>
        <v>0</v>
      </c>
    </row>
    <row r="109" spans="1:10" s="25" customFormat="1" ht="26.4">
      <c r="A109" s="16" t="s">
        <v>57</v>
      </c>
      <c r="B109" s="24" t="s">
        <v>31</v>
      </c>
      <c r="C109" s="13" t="s">
        <v>17</v>
      </c>
      <c r="D109" s="13" t="s">
        <v>19</v>
      </c>
      <c r="E109" s="13" t="s">
        <v>24</v>
      </c>
      <c r="F109" s="24" t="s">
        <v>14</v>
      </c>
      <c r="G109" s="14"/>
      <c r="H109" s="11">
        <v>1685</v>
      </c>
      <c r="I109" s="11">
        <f>I110</f>
        <v>0</v>
      </c>
      <c r="J109" s="38">
        <f t="shared" si="4"/>
        <v>0</v>
      </c>
    </row>
    <row r="110" spans="1:10" s="25" customFormat="1" ht="13.2">
      <c r="A110" s="12" t="s">
        <v>23</v>
      </c>
      <c r="B110" s="24" t="s">
        <v>31</v>
      </c>
      <c r="C110" s="13" t="s">
        <v>17</v>
      </c>
      <c r="D110" s="13" t="s">
        <v>19</v>
      </c>
      <c r="E110" s="13" t="s">
        <v>24</v>
      </c>
      <c r="F110" s="13" t="s">
        <v>14</v>
      </c>
      <c r="G110" s="26" t="s">
        <v>9</v>
      </c>
      <c r="H110" s="11">
        <v>1685</v>
      </c>
      <c r="I110" s="11">
        <v>0</v>
      </c>
      <c r="J110" s="38">
        <f t="shared" si="4"/>
        <v>0</v>
      </c>
    </row>
    <row r="111" spans="1:10" s="25" customFormat="1" ht="13.2">
      <c r="A111" s="16" t="s">
        <v>88</v>
      </c>
      <c r="B111" s="24" t="s">
        <v>31</v>
      </c>
      <c r="C111" s="13" t="s">
        <v>17</v>
      </c>
      <c r="D111" s="13" t="s">
        <v>19</v>
      </c>
      <c r="E111" s="13" t="s">
        <v>24</v>
      </c>
      <c r="F111" s="24" t="s">
        <v>14</v>
      </c>
      <c r="G111" s="14"/>
      <c r="H111" s="11">
        <v>2850</v>
      </c>
      <c r="I111" s="11">
        <f>I112</f>
        <v>0</v>
      </c>
      <c r="J111" s="38">
        <f t="shared" si="4"/>
        <v>0</v>
      </c>
    </row>
    <row r="112" spans="1:10" s="25" customFormat="1" ht="13.2">
      <c r="A112" s="12" t="s">
        <v>23</v>
      </c>
      <c r="B112" s="24" t="s">
        <v>31</v>
      </c>
      <c r="C112" s="13" t="s">
        <v>17</v>
      </c>
      <c r="D112" s="13" t="s">
        <v>19</v>
      </c>
      <c r="E112" s="13" t="s">
        <v>24</v>
      </c>
      <c r="F112" s="13" t="s">
        <v>14</v>
      </c>
      <c r="G112" s="26" t="s">
        <v>9</v>
      </c>
      <c r="H112" s="11">
        <v>2850</v>
      </c>
      <c r="I112" s="11">
        <v>0</v>
      </c>
      <c r="J112" s="38">
        <f t="shared" si="4"/>
        <v>0</v>
      </c>
    </row>
    <row r="113" spans="1:10" s="25" customFormat="1" ht="13.2">
      <c r="A113" s="16" t="s">
        <v>87</v>
      </c>
      <c r="B113" s="24" t="s">
        <v>31</v>
      </c>
      <c r="C113" s="13" t="s">
        <v>17</v>
      </c>
      <c r="D113" s="13" t="s">
        <v>19</v>
      </c>
      <c r="E113" s="13" t="s">
        <v>24</v>
      </c>
      <c r="F113" s="24" t="s">
        <v>14</v>
      </c>
      <c r="G113" s="14"/>
      <c r="H113" s="11">
        <v>2850</v>
      </c>
      <c r="I113" s="11">
        <f>I114</f>
        <v>0</v>
      </c>
      <c r="J113" s="38">
        <f t="shared" si="4"/>
        <v>0</v>
      </c>
    </row>
    <row r="114" spans="1:10" s="25" customFormat="1" ht="13.2">
      <c r="A114" s="12" t="s">
        <v>23</v>
      </c>
      <c r="B114" s="24" t="s">
        <v>31</v>
      </c>
      <c r="C114" s="13" t="s">
        <v>17</v>
      </c>
      <c r="D114" s="13" t="s">
        <v>19</v>
      </c>
      <c r="E114" s="13" t="s">
        <v>24</v>
      </c>
      <c r="F114" s="13" t="s">
        <v>14</v>
      </c>
      <c r="G114" s="26" t="s">
        <v>9</v>
      </c>
      <c r="H114" s="11">
        <v>2850</v>
      </c>
      <c r="I114" s="11">
        <v>0</v>
      </c>
      <c r="J114" s="38">
        <f t="shared" si="4"/>
        <v>0</v>
      </c>
    </row>
    <row r="115" spans="1:10" s="25" customFormat="1" ht="13.2">
      <c r="A115" s="12" t="s">
        <v>40</v>
      </c>
      <c r="B115" s="24" t="s">
        <v>31</v>
      </c>
      <c r="C115" s="13" t="s">
        <v>17</v>
      </c>
      <c r="D115" s="13" t="s">
        <v>19</v>
      </c>
      <c r="E115" s="24" t="s">
        <v>41</v>
      </c>
      <c r="F115" s="21"/>
      <c r="G115" s="22"/>
      <c r="H115" s="11">
        <v>1012839.71</v>
      </c>
      <c r="I115" s="11">
        <f>I116</f>
        <v>252172.27000000002</v>
      </c>
      <c r="J115" s="38">
        <f t="shared" si="4"/>
        <v>24.89754968236781</v>
      </c>
    </row>
    <row r="116" spans="1:10" s="25" customFormat="1" ht="13.2">
      <c r="A116" s="12" t="s">
        <v>42</v>
      </c>
      <c r="B116" s="24" t="s">
        <v>31</v>
      </c>
      <c r="C116" s="13" t="s">
        <v>17</v>
      </c>
      <c r="D116" s="13" t="s">
        <v>19</v>
      </c>
      <c r="E116" s="24" t="s">
        <v>43</v>
      </c>
      <c r="F116" s="21"/>
      <c r="G116" s="22"/>
      <c r="H116" s="11">
        <v>1012839.71</v>
      </c>
      <c r="I116" s="11">
        <f>I117</f>
        <v>252172.27000000002</v>
      </c>
      <c r="J116" s="38">
        <f t="shared" si="4"/>
        <v>24.89754968236781</v>
      </c>
    </row>
    <row r="117" spans="1:10" s="25" customFormat="1" ht="13.2">
      <c r="A117" s="12" t="s">
        <v>28</v>
      </c>
      <c r="B117" s="24" t="s">
        <v>31</v>
      </c>
      <c r="C117" s="13" t="s">
        <v>17</v>
      </c>
      <c r="D117" s="13" t="s">
        <v>19</v>
      </c>
      <c r="E117" s="24" t="s">
        <v>25</v>
      </c>
      <c r="F117" s="13"/>
      <c r="G117" s="26"/>
      <c r="H117" s="11">
        <v>1012839.71</v>
      </c>
      <c r="I117" s="11">
        <f>I118</f>
        <v>252172.27000000002</v>
      </c>
      <c r="J117" s="38">
        <f t="shared" si="4"/>
        <v>24.89754968236781</v>
      </c>
    </row>
    <row r="118" spans="1:10" s="25" customFormat="1" ht="13.2">
      <c r="A118" s="12" t="s">
        <v>22</v>
      </c>
      <c r="B118" s="24" t="s">
        <v>31</v>
      </c>
      <c r="C118" s="13" t="s">
        <v>17</v>
      </c>
      <c r="D118" s="13" t="s">
        <v>19</v>
      </c>
      <c r="E118" s="13" t="s">
        <v>25</v>
      </c>
      <c r="F118" s="24" t="s">
        <v>10</v>
      </c>
      <c r="G118" s="14"/>
      <c r="H118" s="30">
        <v>1012839.71</v>
      </c>
      <c r="I118" s="31">
        <f>I119</f>
        <v>252172.27000000002</v>
      </c>
      <c r="J118" s="38">
        <f t="shared" si="4"/>
        <v>24.89754968236781</v>
      </c>
    </row>
    <row r="119" spans="1:10" s="25" customFormat="1" ht="13.2">
      <c r="A119" s="12" t="s">
        <v>11</v>
      </c>
      <c r="B119" s="24" t="s">
        <v>31</v>
      </c>
      <c r="C119" s="13" t="s">
        <v>17</v>
      </c>
      <c r="D119" s="13" t="s">
        <v>19</v>
      </c>
      <c r="E119" s="13" t="s">
        <v>25</v>
      </c>
      <c r="F119" s="24" t="s">
        <v>12</v>
      </c>
      <c r="G119" s="14"/>
      <c r="H119" s="30">
        <v>1012839.71</v>
      </c>
      <c r="I119" s="31">
        <f>I120</f>
        <v>252172.27000000002</v>
      </c>
      <c r="J119" s="38">
        <f t="shared" si="4"/>
        <v>24.89754968236781</v>
      </c>
    </row>
    <row r="120" spans="1:10" s="25" customFormat="1" ht="26.4">
      <c r="A120" s="12" t="s">
        <v>13</v>
      </c>
      <c r="B120" s="24" t="s">
        <v>31</v>
      </c>
      <c r="C120" s="13" t="s">
        <v>17</v>
      </c>
      <c r="D120" s="13" t="s">
        <v>19</v>
      </c>
      <c r="E120" s="13" t="s">
        <v>25</v>
      </c>
      <c r="F120" s="24" t="s">
        <v>14</v>
      </c>
      <c r="G120" s="14"/>
      <c r="H120" s="32">
        <v>1012839.71</v>
      </c>
      <c r="I120" s="31">
        <f>I123</f>
        <v>252172.27000000002</v>
      </c>
      <c r="J120" s="38">
        <f t="shared" si="4"/>
        <v>24.89754968236781</v>
      </c>
    </row>
    <row r="121" spans="1:10" s="25" customFormat="1" ht="13.2">
      <c r="A121" s="12" t="s">
        <v>23</v>
      </c>
      <c r="B121" s="24" t="s">
        <v>31</v>
      </c>
      <c r="C121" s="13" t="s">
        <v>17</v>
      </c>
      <c r="D121" s="13" t="s">
        <v>19</v>
      </c>
      <c r="E121" s="13" t="s">
        <v>25</v>
      </c>
      <c r="F121" s="13" t="s">
        <v>14</v>
      </c>
      <c r="G121" s="26" t="s">
        <v>9</v>
      </c>
      <c r="H121" s="11">
        <f>H124</f>
        <v>11135.61</v>
      </c>
      <c r="I121" s="31">
        <f>I124</f>
        <v>3043.57</v>
      </c>
      <c r="J121" s="38">
        <f t="shared" si="4"/>
        <v>27.331865968725555</v>
      </c>
    </row>
    <row r="122" spans="1:10" s="25" customFormat="1" ht="13.2">
      <c r="A122" s="15" t="s">
        <v>60</v>
      </c>
      <c r="B122" s="24" t="s">
        <v>31</v>
      </c>
      <c r="C122" s="13" t="s">
        <v>17</v>
      </c>
      <c r="D122" s="13" t="s">
        <v>19</v>
      </c>
      <c r="E122" s="13" t="s">
        <v>25</v>
      </c>
      <c r="F122" s="13" t="s">
        <v>14</v>
      </c>
      <c r="G122" s="26" t="s">
        <v>61</v>
      </c>
      <c r="H122" s="11">
        <f>H125</f>
        <v>1001704.1</v>
      </c>
      <c r="I122" s="31">
        <f>I125</f>
        <v>249128.7</v>
      </c>
      <c r="J122" s="38">
        <f t="shared" si="4"/>
        <v>24.870488201056581</v>
      </c>
    </row>
    <row r="123" spans="1:10" s="25" customFormat="1" ht="13.2">
      <c r="A123" s="16" t="s">
        <v>58</v>
      </c>
      <c r="B123" s="24" t="s">
        <v>31</v>
      </c>
      <c r="C123" s="13" t="s">
        <v>17</v>
      </c>
      <c r="D123" s="13" t="s">
        <v>19</v>
      </c>
      <c r="E123" s="13" t="s">
        <v>25</v>
      </c>
      <c r="F123" s="24" t="s">
        <v>14</v>
      </c>
      <c r="G123" s="14"/>
      <c r="H123" s="32">
        <v>1012839.71</v>
      </c>
      <c r="I123" s="31">
        <f>I124+I125</f>
        <v>252172.27000000002</v>
      </c>
      <c r="J123" s="38">
        <f t="shared" si="4"/>
        <v>24.89754968236781</v>
      </c>
    </row>
    <row r="124" spans="1:10" s="25" customFormat="1" ht="13.2">
      <c r="A124" s="12" t="s">
        <v>23</v>
      </c>
      <c r="B124" s="24" t="s">
        <v>31</v>
      </c>
      <c r="C124" s="13" t="s">
        <v>17</v>
      </c>
      <c r="D124" s="13" t="s">
        <v>19</v>
      </c>
      <c r="E124" s="13" t="s">
        <v>25</v>
      </c>
      <c r="F124" s="13" t="s">
        <v>14</v>
      </c>
      <c r="G124" s="26" t="s">
        <v>9</v>
      </c>
      <c r="H124" s="32">
        <v>11135.61</v>
      </c>
      <c r="I124" s="31">
        <v>3043.57</v>
      </c>
      <c r="J124" s="38">
        <f t="shared" si="4"/>
        <v>27.331865968725555</v>
      </c>
    </row>
    <row r="125" spans="1:10" s="25" customFormat="1" ht="13.2">
      <c r="A125" s="15" t="s">
        <v>60</v>
      </c>
      <c r="B125" s="24" t="s">
        <v>31</v>
      </c>
      <c r="C125" s="13" t="s">
        <v>17</v>
      </c>
      <c r="D125" s="13" t="s">
        <v>19</v>
      </c>
      <c r="E125" s="13" t="s">
        <v>25</v>
      </c>
      <c r="F125" s="13" t="s">
        <v>14</v>
      </c>
      <c r="G125" s="24" t="s">
        <v>61</v>
      </c>
      <c r="H125" s="44">
        <v>1001704.1</v>
      </c>
      <c r="I125" s="45">
        <v>249128.7</v>
      </c>
      <c r="J125" s="38">
        <f t="shared" si="4"/>
        <v>24.870488201056581</v>
      </c>
    </row>
    <row r="126" spans="1:10" s="25" customFormat="1" ht="33" customHeight="1">
      <c r="A126" s="61" t="s">
        <v>94</v>
      </c>
      <c r="B126" s="61"/>
      <c r="C126" s="61"/>
      <c r="D126" s="62"/>
      <c r="E126" s="62"/>
      <c r="F126" s="63"/>
      <c r="G126" s="63"/>
      <c r="H126" s="63"/>
      <c r="I126" s="64" t="s">
        <v>85</v>
      </c>
      <c r="J126" s="64"/>
    </row>
    <row r="127" spans="1:10" s="25" customFormat="1">
      <c r="A127" s="46"/>
      <c r="B127" s="47"/>
      <c r="C127" s="47"/>
      <c r="D127" s="47"/>
      <c r="E127" s="47"/>
      <c r="F127" s="47"/>
      <c r="G127" s="47"/>
      <c r="H127" s="48"/>
      <c r="I127" s="49"/>
      <c r="J127" s="50"/>
    </row>
    <row r="128" spans="1:10" s="25" customFormat="1">
      <c r="A128" s="46"/>
      <c r="B128" s="47"/>
      <c r="C128" s="47"/>
      <c r="D128" s="47"/>
      <c r="E128" s="47"/>
      <c r="F128" s="47"/>
      <c r="G128" s="47"/>
      <c r="H128" s="48"/>
      <c r="I128" s="49"/>
      <c r="J128" s="50"/>
    </row>
    <row r="129" spans="1:10" s="25" customFormat="1">
      <c r="A129" s="46"/>
      <c r="B129" s="47"/>
      <c r="C129" s="47"/>
      <c r="D129" s="47"/>
      <c r="E129" s="47"/>
      <c r="F129" s="47"/>
      <c r="G129" s="47"/>
      <c r="H129" s="48"/>
      <c r="I129" s="49"/>
      <c r="J129" s="50"/>
    </row>
    <row r="130" spans="1:10" s="25" customFormat="1">
      <c r="A130" s="46"/>
      <c r="B130" s="47"/>
      <c r="C130" s="47"/>
      <c r="D130" s="47"/>
      <c r="E130" s="47"/>
      <c r="F130" s="47"/>
      <c r="G130" s="47"/>
      <c r="H130" s="48"/>
      <c r="I130" s="49"/>
      <c r="J130" s="50"/>
    </row>
    <row r="131" spans="1:10" s="25" customFormat="1">
      <c r="A131" s="46"/>
      <c r="B131" s="47"/>
      <c r="C131" s="47"/>
      <c r="D131" s="47"/>
      <c r="E131" s="47"/>
      <c r="F131" s="47"/>
      <c r="G131" s="47"/>
      <c r="H131" s="48"/>
      <c r="I131" s="49"/>
      <c r="J131" s="50"/>
    </row>
    <row r="132" spans="1:10" s="25" customFormat="1">
      <c r="A132" s="46"/>
      <c r="B132" s="47"/>
      <c r="C132" s="47"/>
      <c r="D132" s="47"/>
      <c r="E132" s="47"/>
      <c r="F132" s="47"/>
      <c r="G132" s="47"/>
      <c r="H132" s="48"/>
      <c r="I132" s="49"/>
      <c r="J132" s="50"/>
    </row>
    <row r="133" spans="1:10" s="25" customFormat="1">
      <c r="A133" s="46"/>
      <c r="B133" s="47"/>
      <c r="C133" s="47"/>
      <c r="D133" s="47"/>
      <c r="E133" s="47"/>
      <c r="F133" s="47"/>
      <c r="G133" s="47"/>
      <c r="H133" s="48"/>
      <c r="I133" s="49"/>
      <c r="J133" s="50"/>
    </row>
    <row r="134" spans="1:10" s="25" customFormat="1">
      <c r="A134" s="46"/>
      <c r="B134" s="47"/>
      <c r="C134" s="47"/>
      <c r="D134" s="47"/>
      <c r="E134" s="47"/>
      <c r="F134" s="47"/>
      <c r="G134" s="47"/>
      <c r="H134" s="48"/>
      <c r="I134" s="49"/>
      <c r="J134" s="50"/>
    </row>
    <row r="135" spans="1:10" s="25" customFormat="1">
      <c r="A135" s="46"/>
      <c r="B135" s="47"/>
      <c r="C135" s="47"/>
      <c r="D135" s="47"/>
      <c r="E135" s="47"/>
      <c r="F135" s="47"/>
      <c r="G135" s="47"/>
      <c r="H135" s="48"/>
      <c r="I135" s="49"/>
      <c r="J135" s="50"/>
    </row>
    <row r="136" spans="1:10" s="25" customFormat="1">
      <c r="A136" s="46"/>
      <c r="B136" s="47"/>
      <c r="C136" s="47"/>
      <c r="D136" s="47"/>
      <c r="E136" s="47"/>
      <c r="F136" s="47"/>
      <c r="G136" s="47"/>
      <c r="H136" s="48"/>
      <c r="I136" s="49"/>
      <c r="J136" s="50"/>
    </row>
    <row r="137" spans="1:10" s="25" customFormat="1">
      <c r="A137" s="46"/>
      <c r="B137" s="47"/>
      <c r="C137" s="47"/>
      <c r="D137" s="47"/>
      <c r="E137" s="47"/>
      <c r="F137" s="47"/>
      <c r="G137" s="47"/>
      <c r="H137" s="48"/>
      <c r="I137" s="49"/>
      <c r="J137" s="50"/>
    </row>
    <row r="138" spans="1:10" s="25" customFormat="1">
      <c r="A138" s="46"/>
      <c r="B138" s="47"/>
      <c r="C138" s="47"/>
      <c r="D138" s="47"/>
      <c r="E138" s="47"/>
      <c r="F138" s="47"/>
      <c r="G138" s="47"/>
      <c r="H138" s="48"/>
      <c r="I138" s="49"/>
      <c r="J138" s="50"/>
    </row>
    <row r="139" spans="1:10" s="25" customFormat="1">
      <c r="A139" s="46"/>
      <c r="B139" s="47"/>
      <c r="C139" s="47"/>
      <c r="D139" s="47"/>
      <c r="E139" s="47"/>
      <c r="F139" s="47"/>
      <c r="G139" s="47"/>
      <c r="H139" s="48"/>
      <c r="I139" s="49"/>
      <c r="J139" s="50"/>
    </row>
    <row r="140" spans="1:10" s="25" customFormat="1">
      <c r="A140" s="46"/>
      <c r="B140" s="47"/>
      <c r="C140" s="47"/>
      <c r="D140" s="47"/>
      <c r="E140" s="47"/>
      <c r="F140" s="47"/>
      <c r="G140" s="47"/>
      <c r="H140" s="48"/>
      <c r="I140" s="49"/>
      <c r="J140" s="50"/>
    </row>
    <row r="141" spans="1:10" s="25" customFormat="1">
      <c r="A141" s="46"/>
      <c r="B141" s="47"/>
      <c r="C141" s="47"/>
      <c r="D141" s="47"/>
      <c r="E141" s="47"/>
      <c r="F141" s="47"/>
      <c r="G141" s="47"/>
      <c r="H141" s="48"/>
      <c r="I141" s="49"/>
      <c r="J141" s="50"/>
    </row>
    <row r="142" spans="1:10" s="25" customFormat="1">
      <c r="A142" s="46"/>
      <c r="B142" s="47"/>
      <c r="C142" s="47"/>
      <c r="D142" s="47"/>
      <c r="E142" s="47"/>
      <c r="F142" s="47"/>
      <c r="G142" s="47"/>
      <c r="H142" s="48"/>
      <c r="I142" s="49"/>
      <c r="J142" s="50"/>
    </row>
    <row r="143" spans="1:10" s="25" customFormat="1">
      <c r="A143" s="46"/>
      <c r="B143" s="47"/>
      <c r="C143" s="47"/>
      <c r="D143" s="47"/>
      <c r="E143" s="47"/>
      <c r="F143" s="47"/>
      <c r="G143" s="47"/>
      <c r="H143" s="48"/>
      <c r="I143" s="49"/>
      <c r="J143" s="50"/>
    </row>
    <row r="144" spans="1:10" s="25" customFormat="1">
      <c r="A144" s="46"/>
      <c r="B144" s="47"/>
      <c r="C144" s="47"/>
      <c r="D144" s="47"/>
      <c r="E144" s="47"/>
      <c r="F144" s="47"/>
      <c r="G144" s="47"/>
      <c r="H144" s="48"/>
      <c r="I144" s="49"/>
      <c r="J144" s="50"/>
    </row>
    <row r="145" spans="1:10" s="25" customFormat="1">
      <c r="A145" s="46"/>
      <c r="B145" s="47"/>
      <c r="C145" s="47"/>
      <c r="D145" s="47"/>
      <c r="E145" s="47"/>
      <c r="F145" s="47"/>
      <c r="G145" s="47"/>
      <c r="H145" s="48"/>
      <c r="I145" s="49"/>
      <c r="J145" s="50"/>
    </row>
    <row r="146" spans="1:10" s="25" customFormat="1">
      <c r="A146" s="46"/>
      <c r="B146" s="47"/>
      <c r="C146" s="47"/>
      <c r="D146" s="47"/>
      <c r="E146" s="47"/>
      <c r="F146" s="47"/>
      <c r="G146" s="47"/>
      <c r="H146" s="48"/>
      <c r="I146" s="49"/>
      <c r="J146" s="50"/>
    </row>
    <row r="147" spans="1:10" s="25" customFormat="1">
      <c r="A147" s="46"/>
      <c r="B147" s="47"/>
      <c r="C147" s="47"/>
      <c r="D147" s="47"/>
      <c r="E147" s="47"/>
      <c r="F147" s="47"/>
      <c r="G147" s="47"/>
      <c r="H147" s="48"/>
      <c r="I147" s="49"/>
      <c r="J147" s="50"/>
    </row>
    <row r="148" spans="1:10" s="25" customFormat="1">
      <c r="A148" s="46"/>
      <c r="B148" s="47"/>
      <c r="C148" s="47"/>
      <c r="D148" s="47"/>
      <c r="E148" s="47"/>
      <c r="F148" s="47"/>
      <c r="G148" s="47"/>
      <c r="H148" s="48"/>
      <c r="I148" s="49"/>
      <c r="J148" s="50"/>
    </row>
    <row r="149" spans="1:10" s="25" customFormat="1">
      <c r="A149" s="46"/>
      <c r="B149" s="47"/>
      <c r="C149" s="47"/>
      <c r="D149" s="47"/>
      <c r="E149" s="47"/>
      <c r="F149" s="47"/>
      <c r="G149" s="47"/>
      <c r="H149" s="48"/>
      <c r="I149" s="49"/>
      <c r="J149" s="50"/>
    </row>
    <row r="150" spans="1:10" s="25" customFormat="1">
      <c r="A150" s="46"/>
      <c r="B150" s="47"/>
      <c r="C150" s="47"/>
      <c r="D150" s="47"/>
      <c r="E150" s="47"/>
      <c r="F150" s="47"/>
      <c r="G150" s="47"/>
      <c r="H150" s="48"/>
      <c r="I150" s="49"/>
      <c r="J150" s="50"/>
    </row>
    <row r="151" spans="1:10" s="25" customFormat="1">
      <c r="A151" s="46"/>
      <c r="B151" s="47"/>
      <c r="C151" s="47"/>
      <c r="D151" s="47"/>
      <c r="E151" s="47"/>
      <c r="F151" s="47"/>
      <c r="G151" s="47"/>
      <c r="H151" s="48"/>
      <c r="I151" s="49"/>
      <c r="J151" s="50"/>
    </row>
    <row r="152" spans="1:10" s="25" customFormat="1">
      <c r="A152" s="46"/>
      <c r="B152" s="47"/>
      <c r="C152" s="47"/>
      <c r="D152" s="47"/>
      <c r="E152" s="47"/>
      <c r="F152" s="47"/>
      <c r="G152" s="47"/>
      <c r="H152" s="48"/>
      <c r="I152" s="49"/>
      <c r="J152" s="50"/>
    </row>
    <row r="153" spans="1:10" s="25" customFormat="1">
      <c r="A153" s="46"/>
      <c r="B153" s="47"/>
      <c r="C153" s="47"/>
      <c r="D153" s="47"/>
      <c r="E153" s="47"/>
      <c r="F153" s="47"/>
      <c r="G153" s="47"/>
      <c r="H153" s="48"/>
      <c r="I153" s="49"/>
      <c r="J153" s="50"/>
    </row>
    <row r="154" spans="1:10" s="25" customFormat="1">
      <c r="A154" s="46"/>
      <c r="B154" s="47"/>
      <c r="C154" s="47"/>
      <c r="D154" s="47"/>
      <c r="E154" s="47"/>
      <c r="F154" s="47"/>
      <c r="G154" s="47"/>
      <c r="H154" s="48"/>
      <c r="I154" s="49"/>
      <c r="J154" s="50"/>
    </row>
    <row r="155" spans="1:10" s="25" customFormat="1">
      <c r="A155" s="46"/>
      <c r="B155" s="47"/>
      <c r="C155" s="47"/>
      <c r="D155" s="47"/>
      <c r="E155" s="47"/>
      <c r="F155" s="47"/>
      <c r="G155" s="47"/>
      <c r="H155" s="48"/>
      <c r="I155" s="49"/>
      <c r="J155" s="50"/>
    </row>
    <row r="156" spans="1:10" s="25" customFormat="1">
      <c r="A156" s="46"/>
      <c r="B156" s="47"/>
      <c r="C156" s="47"/>
      <c r="D156" s="47"/>
      <c r="E156" s="47"/>
      <c r="F156" s="47"/>
      <c r="G156" s="47"/>
      <c r="H156" s="48"/>
      <c r="I156" s="49"/>
      <c r="J156" s="50"/>
    </row>
    <row r="157" spans="1:10" s="25" customFormat="1">
      <c r="A157" s="46"/>
      <c r="B157" s="47"/>
      <c r="C157" s="47"/>
      <c r="D157" s="47"/>
      <c r="E157" s="47"/>
      <c r="F157" s="47"/>
      <c r="G157" s="47"/>
      <c r="H157" s="48"/>
      <c r="I157" s="49"/>
      <c r="J157" s="50"/>
    </row>
    <row r="158" spans="1:10" s="25" customFormat="1">
      <c r="A158" s="46"/>
      <c r="B158" s="47"/>
      <c r="C158" s="47"/>
      <c r="D158" s="47"/>
      <c r="E158" s="47"/>
      <c r="F158" s="47"/>
      <c r="G158" s="47"/>
      <c r="H158" s="48"/>
      <c r="I158" s="49"/>
      <c r="J158" s="50"/>
    </row>
    <row r="159" spans="1:10" s="25" customFormat="1">
      <c r="A159" s="46"/>
      <c r="B159" s="47"/>
      <c r="C159" s="47"/>
      <c r="D159" s="47"/>
      <c r="E159" s="47"/>
      <c r="F159" s="47"/>
      <c r="G159" s="47"/>
      <c r="H159" s="48"/>
      <c r="I159" s="49"/>
      <c r="J159" s="50"/>
    </row>
    <row r="160" spans="1:10" s="25" customFormat="1">
      <c r="A160" s="46"/>
      <c r="B160" s="47"/>
      <c r="C160" s="47"/>
      <c r="D160" s="47"/>
      <c r="E160" s="47"/>
      <c r="F160" s="47"/>
      <c r="G160" s="47"/>
      <c r="H160" s="48"/>
      <c r="I160" s="49"/>
      <c r="J160" s="50"/>
    </row>
    <row r="161" spans="1:10" s="25" customFormat="1">
      <c r="A161" s="46"/>
      <c r="B161" s="47"/>
      <c r="C161" s="47"/>
      <c r="D161" s="47"/>
      <c r="E161" s="47"/>
      <c r="F161" s="47"/>
      <c r="G161" s="47"/>
      <c r="H161" s="48"/>
      <c r="I161" s="49"/>
      <c r="J161" s="50"/>
    </row>
    <row r="162" spans="1:10" s="25" customFormat="1">
      <c r="A162" s="46"/>
      <c r="B162" s="47"/>
      <c r="C162" s="47"/>
      <c r="D162" s="47"/>
      <c r="E162" s="47"/>
      <c r="F162" s="47"/>
      <c r="G162" s="47"/>
      <c r="H162" s="48"/>
      <c r="I162" s="49"/>
      <c r="J162" s="50"/>
    </row>
    <row r="163" spans="1:10" s="25" customFormat="1">
      <c r="A163" s="46"/>
      <c r="B163" s="47"/>
      <c r="C163" s="47"/>
      <c r="D163" s="47"/>
      <c r="E163" s="47"/>
      <c r="F163" s="47"/>
      <c r="G163" s="47"/>
      <c r="H163" s="48"/>
      <c r="I163" s="49"/>
      <c r="J163" s="50"/>
    </row>
    <row r="164" spans="1:10" s="25" customFormat="1">
      <c r="A164" s="46"/>
      <c r="B164" s="47"/>
      <c r="C164" s="47"/>
      <c r="D164" s="47"/>
      <c r="E164" s="47"/>
      <c r="F164" s="47"/>
      <c r="G164" s="47"/>
      <c r="H164" s="48"/>
      <c r="I164" s="49"/>
      <c r="J164" s="50"/>
    </row>
    <row r="165" spans="1:10" s="25" customFormat="1">
      <c r="A165" s="46"/>
      <c r="B165" s="47"/>
      <c r="C165" s="47"/>
      <c r="D165" s="47"/>
      <c r="E165" s="47"/>
      <c r="F165" s="47"/>
      <c r="G165" s="47"/>
      <c r="H165" s="48"/>
      <c r="I165" s="49"/>
      <c r="J165" s="50"/>
    </row>
    <row r="166" spans="1:10" s="25" customFormat="1">
      <c r="A166" s="46"/>
      <c r="B166" s="47"/>
      <c r="C166" s="47"/>
      <c r="D166" s="47"/>
      <c r="E166" s="47"/>
      <c r="F166" s="47"/>
      <c r="G166" s="47"/>
      <c r="H166" s="48"/>
      <c r="I166" s="49"/>
      <c r="J166" s="50"/>
    </row>
    <row r="167" spans="1:10" s="25" customFormat="1">
      <c r="A167" s="46"/>
      <c r="B167" s="47"/>
      <c r="C167" s="47"/>
      <c r="D167" s="47"/>
      <c r="E167" s="47"/>
      <c r="F167" s="47"/>
      <c r="G167" s="47"/>
      <c r="H167" s="48"/>
      <c r="I167" s="49"/>
      <c r="J167" s="50"/>
    </row>
    <row r="168" spans="1:10" s="25" customFormat="1">
      <c r="A168" s="46"/>
      <c r="B168" s="47"/>
      <c r="C168" s="47"/>
      <c r="D168" s="47"/>
      <c r="E168" s="47"/>
      <c r="F168" s="47"/>
      <c r="G168" s="47"/>
      <c r="H168" s="48"/>
      <c r="I168" s="49"/>
      <c r="J168" s="50"/>
    </row>
    <row r="169" spans="1:10" s="25" customFormat="1">
      <c r="A169" s="46"/>
      <c r="B169" s="47"/>
      <c r="C169" s="47"/>
      <c r="D169" s="47"/>
      <c r="E169" s="47"/>
      <c r="F169" s="47"/>
      <c r="G169" s="47"/>
      <c r="H169" s="48"/>
      <c r="I169" s="49"/>
      <c r="J169" s="50"/>
    </row>
    <row r="170" spans="1:10" s="25" customFormat="1">
      <c r="A170" s="46"/>
      <c r="B170" s="47"/>
      <c r="C170" s="47"/>
      <c r="D170" s="47"/>
      <c r="E170" s="47"/>
      <c r="F170" s="47"/>
      <c r="G170" s="47"/>
      <c r="H170" s="48"/>
      <c r="I170" s="49"/>
      <c r="J170" s="50"/>
    </row>
    <row r="171" spans="1:10" s="25" customFormat="1">
      <c r="A171" s="46"/>
      <c r="B171" s="47"/>
      <c r="C171" s="47"/>
      <c r="D171" s="47"/>
      <c r="E171" s="47"/>
      <c r="F171" s="47"/>
      <c r="G171" s="47"/>
      <c r="H171" s="48"/>
      <c r="I171" s="49"/>
      <c r="J171" s="50"/>
    </row>
  </sheetData>
  <autoFilter ref="A4:R126">
    <filterColumn colId="8"/>
    <filterColumn colId="9"/>
  </autoFilter>
  <mergeCells count="6">
    <mergeCell ref="G1:J1"/>
    <mergeCell ref="A126:C126"/>
    <mergeCell ref="F126:H126"/>
    <mergeCell ref="A2:J2"/>
    <mergeCell ref="A3:J3"/>
    <mergeCell ref="I126:J126"/>
  </mergeCells>
  <pageMargins left="1.1811023622047245" right="0.39370078740157483" top="0.78740157480314965" bottom="0.78740157480314965" header="0" footer="0"/>
  <pageSetup paperSize="9" scale="47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Вед.свод </vt:lpstr>
      <vt:lpstr>'Вед.свод '!Заголовки_для_печати</vt:lpstr>
      <vt:lpstr>'Вед.свод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Fin527-1</cp:lastModifiedBy>
  <cp:lastPrinted>2022-04-28T14:40:23Z</cp:lastPrinted>
  <dcterms:created xsi:type="dcterms:W3CDTF">2013-11-29T08:14:39Z</dcterms:created>
  <dcterms:modified xsi:type="dcterms:W3CDTF">2022-04-28T14:40:30Z</dcterms:modified>
</cp:coreProperties>
</file>