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80" windowWidth="21075" windowHeight="9975" activeTab="1"/>
  </bookViews>
  <sheets>
    <sheet name="Приложение без подтвержденных о" sheetId="1" r:id="rId1"/>
    <sheet name="Приложение №3" sheetId="2" r:id="rId2"/>
    <sheet name="Предложения по этапам дсМР№6" sheetId="3" r:id="rId3"/>
    <sheet name="недостаток средств" sheetId="4" r:id="rId4"/>
    <sheet name="выписка по культуре 2014" sheetId="5" r:id="rId5"/>
    <sheet name="Справка по объектам 2014год" sheetId="6" r:id="rId6"/>
    <sheet name="Информация о МП (область)" sheetId="7" r:id="rId7"/>
  </sheets>
  <definedNames>
    <definedName name="_xlnm.Print_Area" localSheetId="4">'выписка по культуре 2014'!$A$1:$H$65</definedName>
    <definedName name="_xlnm.Print_Area" localSheetId="6">'Информация о МП (область)'!$A$2:$G$218</definedName>
    <definedName name="_xlnm.Print_Area" localSheetId="3">'недостаток средств'!$A$2:$K$43</definedName>
    <definedName name="_xlnm.Print_Area" localSheetId="2">'Предложения по этапам дсМР№6'!$A$1:$K$33</definedName>
    <definedName name="_xlnm.Print_Area" localSheetId="1">'Приложение №3'!$A$1:$K$218</definedName>
    <definedName name="_xlnm.Print_Area" localSheetId="0">'Приложение без подтвержденных о'!$A$1:$H$124</definedName>
    <definedName name="_xlnm.Print_Area" localSheetId="5">'Справка по объектам 2014год'!$A$1:$H$120</definedName>
  </definedNames>
  <calcPr calcId="144525"/>
</workbook>
</file>

<file path=xl/calcChain.xml><?xml version="1.0" encoding="utf-8"?>
<calcChain xmlns="http://schemas.openxmlformats.org/spreadsheetml/2006/main">
  <c r="I52" i="2" l="1"/>
  <c r="I181" i="2" l="1"/>
  <c r="I153" i="2"/>
  <c r="I38" i="2"/>
  <c r="I31" i="2"/>
  <c r="G217" i="7" l="1"/>
  <c r="F217" i="7"/>
  <c r="E217" i="7"/>
  <c r="G216" i="7"/>
  <c r="F216" i="7"/>
  <c r="E216" i="7"/>
  <c r="G215" i="7"/>
  <c r="F215" i="7"/>
  <c r="E215" i="7"/>
  <c r="G214" i="7"/>
  <c r="F214" i="7"/>
  <c r="E214" i="7"/>
  <c r="D213" i="7"/>
  <c r="D210" i="7"/>
  <c r="D209" i="7"/>
  <c r="D208" i="7"/>
  <c r="D207" i="7"/>
  <c r="G205" i="7"/>
  <c r="F205" i="7"/>
  <c r="E205" i="7"/>
  <c r="D205" i="7"/>
  <c r="D203" i="7"/>
  <c r="D202" i="7"/>
  <c r="D201" i="7"/>
  <c r="D200" i="7"/>
  <c r="G198" i="7"/>
  <c r="F198" i="7"/>
  <c r="E198" i="7"/>
  <c r="D198" i="7"/>
  <c r="D196" i="7"/>
  <c r="D195" i="7"/>
  <c r="D194" i="7"/>
  <c r="D193" i="7"/>
  <c r="G191" i="7"/>
  <c r="F191" i="7"/>
  <c r="E191" i="7"/>
  <c r="D191" i="7"/>
  <c r="D189" i="7"/>
  <c r="D188" i="7"/>
  <c r="D187" i="7"/>
  <c r="D186" i="7"/>
  <c r="G184" i="7"/>
  <c r="F184" i="7"/>
  <c r="E184" i="7"/>
  <c r="D184" i="7"/>
  <c r="D182" i="7"/>
  <c r="D181" i="7"/>
  <c r="D180" i="7"/>
  <c r="D179" i="7"/>
  <c r="G177" i="7"/>
  <c r="F177" i="7"/>
  <c r="E177" i="7"/>
  <c r="D177" i="7"/>
  <c r="D175" i="7"/>
  <c r="D174" i="7"/>
  <c r="D173" i="7"/>
  <c r="D172" i="7"/>
  <c r="G170" i="7"/>
  <c r="F170" i="7"/>
  <c r="E170" i="7"/>
  <c r="D170" i="7"/>
  <c r="D168" i="7"/>
  <c r="D167" i="7"/>
  <c r="D166" i="7"/>
  <c r="D165" i="7"/>
  <c r="G163" i="7"/>
  <c r="F163" i="7"/>
  <c r="E163" i="7"/>
  <c r="D163" i="7"/>
  <c r="D161" i="7"/>
  <c r="D160" i="7"/>
  <c r="D159" i="7"/>
  <c r="D158" i="7"/>
  <c r="G156" i="7"/>
  <c r="F156" i="7"/>
  <c r="E156" i="7"/>
  <c r="D156" i="7"/>
  <c r="D154" i="7"/>
  <c r="D153" i="7"/>
  <c r="D152" i="7"/>
  <c r="D151" i="7"/>
  <c r="G149" i="7"/>
  <c r="F149" i="7"/>
  <c r="E149" i="7"/>
  <c r="D149" i="7"/>
  <c r="D147" i="7"/>
  <c r="D146" i="7"/>
  <c r="D145" i="7"/>
  <c r="D144" i="7"/>
  <c r="G142" i="7"/>
  <c r="F142" i="7"/>
  <c r="E142" i="7"/>
  <c r="D142" i="7"/>
  <c r="D140" i="7"/>
  <c r="D139" i="7"/>
  <c r="D138" i="7"/>
  <c r="D137" i="7"/>
  <c r="G135" i="7"/>
  <c r="F135" i="7"/>
  <c r="E135" i="7"/>
  <c r="D135" i="7"/>
  <c r="D133" i="7"/>
  <c r="D132" i="7"/>
  <c r="D131" i="7"/>
  <c r="D130" i="7"/>
  <c r="G128" i="7"/>
  <c r="F128" i="7"/>
  <c r="E128" i="7"/>
  <c r="D128" i="7"/>
  <c r="D126" i="7"/>
  <c r="D125" i="7"/>
  <c r="D124" i="7"/>
  <c r="D123" i="7"/>
  <c r="G121" i="7"/>
  <c r="F121" i="7"/>
  <c r="E121" i="7"/>
  <c r="D121" i="7"/>
  <c r="D119" i="7"/>
  <c r="D118" i="7"/>
  <c r="D117" i="7"/>
  <c r="D116" i="7"/>
  <c r="G114" i="7"/>
  <c r="F114" i="7"/>
  <c r="E114" i="7"/>
  <c r="D114" i="7"/>
  <c r="D112" i="7"/>
  <c r="D111" i="7"/>
  <c r="D110" i="7"/>
  <c r="D109" i="7"/>
  <c r="G107" i="7"/>
  <c r="F107" i="7"/>
  <c r="E107" i="7"/>
  <c r="D107" i="7"/>
  <c r="D105" i="7"/>
  <c r="D104" i="7"/>
  <c r="D103" i="7"/>
  <c r="D102" i="7"/>
  <c r="G100" i="7"/>
  <c r="F100" i="7"/>
  <c r="E100" i="7"/>
  <c r="D100" i="7"/>
  <c r="D96" i="7"/>
  <c r="D95" i="7"/>
  <c r="D94" i="7"/>
  <c r="D93" i="7"/>
  <c r="G91" i="7"/>
  <c r="F91" i="7"/>
  <c r="D91" i="7" s="1"/>
  <c r="E91" i="7"/>
  <c r="D89" i="7"/>
  <c r="D88" i="7"/>
  <c r="D87" i="7"/>
  <c r="D86" i="7"/>
  <c r="G84" i="7"/>
  <c r="F84" i="7"/>
  <c r="E84" i="7"/>
  <c r="D82" i="7"/>
  <c r="D81" i="7"/>
  <c r="D80" i="7"/>
  <c r="D79" i="7"/>
  <c r="G77" i="7"/>
  <c r="F77" i="7"/>
  <c r="D77" i="7" s="1"/>
  <c r="E77" i="7"/>
  <c r="D75" i="7"/>
  <c r="D74" i="7"/>
  <c r="D73" i="7"/>
  <c r="D72" i="7"/>
  <c r="G70" i="7"/>
  <c r="F70" i="7"/>
  <c r="E70" i="7"/>
  <c r="D70" i="7" s="1"/>
  <c r="D68" i="7"/>
  <c r="D67" i="7"/>
  <c r="D66" i="7"/>
  <c r="D65" i="7"/>
  <c r="G63" i="7"/>
  <c r="F63" i="7"/>
  <c r="E63" i="7"/>
  <c r="D61" i="7"/>
  <c r="D60" i="7"/>
  <c r="D59" i="7"/>
  <c r="D58" i="7"/>
  <c r="G56" i="7"/>
  <c r="F56" i="7"/>
  <c r="E56" i="7"/>
  <c r="D53" i="7"/>
  <c r="D52" i="7"/>
  <c r="D51" i="7"/>
  <c r="D50" i="7"/>
  <c r="G48" i="7"/>
  <c r="F48" i="7"/>
  <c r="E48" i="7"/>
  <c r="D46" i="7"/>
  <c r="D45" i="7"/>
  <c r="D44" i="7"/>
  <c r="D43" i="7"/>
  <c r="G41" i="7"/>
  <c r="F41" i="7"/>
  <c r="E41" i="7"/>
  <c r="D39" i="7"/>
  <c r="D38" i="7"/>
  <c r="D37" i="7"/>
  <c r="D36" i="7"/>
  <c r="G34" i="7"/>
  <c r="F34" i="7"/>
  <c r="E34" i="7"/>
  <c r="D32" i="7"/>
  <c r="D31" i="7"/>
  <c r="D30" i="7"/>
  <c r="D29" i="7"/>
  <c r="G27" i="7"/>
  <c r="F27" i="7"/>
  <c r="E27" i="7"/>
  <c r="D24" i="7"/>
  <c r="D23" i="7"/>
  <c r="F20" i="7"/>
  <c r="D20" i="7" s="1"/>
  <c r="D18" i="7"/>
  <c r="D17" i="7"/>
  <c r="G13" i="7"/>
  <c r="F13" i="7"/>
  <c r="D13" i="7" l="1"/>
  <c r="D63" i="7"/>
  <c r="D34" i="7"/>
  <c r="D41" i="7"/>
  <c r="D56" i="7"/>
  <c r="D212" i="7" s="1"/>
  <c r="D27" i="7"/>
  <c r="D48" i="7"/>
  <c r="D84" i="7"/>
  <c r="E212" i="7"/>
  <c r="G212" i="7"/>
  <c r="D215" i="7"/>
  <c r="D217" i="7"/>
  <c r="F212" i="7"/>
  <c r="D214" i="7"/>
  <c r="D216" i="7"/>
  <c r="H118" i="6"/>
  <c r="G118" i="6"/>
  <c r="F118" i="6"/>
  <c r="E118" i="6"/>
  <c r="H117" i="6"/>
  <c r="G117" i="6"/>
  <c r="F117" i="6"/>
  <c r="E117" i="6"/>
  <c r="H116" i="6"/>
  <c r="H114" i="6" s="1"/>
  <c r="G116" i="6"/>
  <c r="F116" i="6"/>
  <c r="F114" i="6" s="1"/>
  <c r="E116" i="6"/>
  <c r="G114" i="6"/>
  <c r="E114" i="6"/>
  <c r="G112" i="6"/>
  <c r="D111" i="6"/>
  <c r="G109" i="6"/>
  <c r="F109" i="6"/>
  <c r="E109" i="6"/>
  <c r="D108" i="6"/>
  <c r="D107" i="6"/>
  <c r="D106" i="6"/>
  <c r="H104" i="6"/>
  <c r="G104" i="6"/>
  <c r="F104" i="6"/>
  <c r="E104" i="6"/>
  <c r="D102" i="6"/>
  <c r="D104" i="6" s="1"/>
  <c r="G100" i="6"/>
  <c r="F100" i="6"/>
  <c r="E100" i="6"/>
  <c r="D99" i="6"/>
  <c r="H97" i="6"/>
  <c r="G97" i="6"/>
  <c r="D97" i="6" s="1"/>
  <c r="D96" i="6"/>
  <c r="D95" i="6"/>
  <c r="D94" i="6"/>
  <c r="G92" i="6"/>
  <c r="F92" i="6"/>
  <c r="E92" i="6"/>
  <c r="D91" i="6"/>
  <c r="D92" i="6" s="1"/>
  <c r="G89" i="6"/>
  <c r="F89" i="6"/>
  <c r="E89" i="6"/>
  <c r="D88" i="6"/>
  <c r="D87" i="6"/>
  <c r="G85" i="6"/>
  <c r="F85" i="6"/>
  <c r="E85" i="6"/>
  <c r="D85" i="6" s="1"/>
  <c r="D84" i="6"/>
  <c r="D83" i="6"/>
  <c r="G81" i="6"/>
  <c r="F81" i="6"/>
  <c r="E81" i="6"/>
  <c r="D80" i="6"/>
  <c r="D79" i="6"/>
  <c r="G77" i="6"/>
  <c r="F77" i="6"/>
  <c r="E77" i="6"/>
  <c r="D77" i="6" s="1"/>
  <c r="D76" i="6"/>
  <c r="D75" i="6"/>
  <c r="G73" i="6"/>
  <c r="F73" i="6"/>
  <c r="E73" i="6"/>
  <c r="D72" i="6"/>
  <c r="D71" i="6"/>
  <c r="G69" i="6"/>
  <c r="F69" i="6"/>
  <c r="E69" i="6"/>
  <c r="D69" i="6" s="1"/>
  <c r="D68" i="6"/>
  <c r="D67" i="6"/>
  <c r="D66" i="6"/>
  <c r="H64" i="6"/>
  <c r="G64" i="6"/>
  <c r="F64" i="6"/>
  <c r="E64" i="6"/>
  <c r="D63" i="6"/>
  <c r="D62" i="6"/>
  <c r="D61" i="6"/>
  <c r="D64" i="6" s="1"/>
  <c r="G59" i="6"/>
  <c r="F59" i="6"/>
  <c r="D58" i="6"/>
  <c r="D59" i="6" s="1"/>
  <c r="G56" i="6"/>
  <c r="F56" i="6"/>
  <c r="D55" i="6"/>
  <c r="D54" i="6"/>
  <c r="H52" i="6"/>
  <c r="G52" i="6"/>
  <c r="D51" i="6"/>
  <c r="D50" i="6"/>
  <c r="H48" i="6"/>
  <c r="G48" i="6"/>
  <c r="F48" i="6"/>
  <c r="D47" i="6"/>
  <c r="D46" i="6"/>
  <c r="D48" i="6" s="1"/>
  <c r="D45" i="6"/>
  <c r="G43" i="6"/>
  <c r="F43" i="6"/>
  <c r="D43" i="6"/>
  <c r="D42" i="6"/>
  <c r="H40" i="6"/>
  <c r="G40" i="6"/>
  <c r="F40" i="6"/>
  <c r="D40" i="6" s="1"/>
  <c r="D39" i="6"/>
  <c r="D38" i="6"/>
  <c r="H36" i="6"/>
  <c r="G36" i="6"/>
  <c r="F36" i="6"/>
  <c r="D35" i="6"/>
  <c r="D36" i="6" s="1"/>
  <c r="G33" i="6"/>
  <c r="F33" i="6"/>
  <c r="D33" i="6" s="1"/>
  <c r="D32" i="6"/>
  <c r="D31" i="6"/>
  <c r="D30" i="6"/>
  <c r="G28" i="6"/>
  <c r="F28" i="6"/>
  <c r="D27" i="6"/>
  <c r="D28" i="6" s="1"/>
  <c r="G25" i="6"/>
  <c r="F25" i="6"/>
  <c r="D24" i="6"/>
  <c r="D25" i="6" s="1"/>
  <c r="G22" i="6"/>
  <c r="F22" i="6"/>
  <c r="D21" i="6"/>
  <c r="D20" i="6"/>
  <c r="H18" i="6"/>
  <c r="G18" i="6"/>
  <c r="F18" i="6"/>
  <c r="D17" i="6"/>
  <c r="D16" i="6"/>
  <c r="D18" i="6" s="1"/>
  <c r="H14" i="6"/>
  <c r="G14" i="6"/>
  <c r="F14" i="6"/>
  <c r="D13" i="6"/>
  <c r="D12" i="6"/>
  <c r="G10" i="6"/>
  <c r="F10" i="6"/>
  <c r="D10" i="6"/>
  <c r="D9" i="6"/>
  <c r="G7" i="6"/>
  <c r="F7" i="6"/>
  <c r="D7" i="6"/>
  <c r="D6" i="6"/>
  <c r="D5" i="6"/>
  <c r="D118" i="6" l="1"/>
  <c r="D116" i="6"/>
  <c r="D14" i="6"/>
  <c r="D22" i="6"/>
  <c r="D52" i="6"/>
  <c r="D56" i="6"/>
  <c r="D73" i="6"/>
  <c r="D81" i="6"/>
  <c r="D89" i="6"/>
  <c r="D100" i="6"/>
  <c r="D109" i="6"/>
  <c r="D112" i="6"/>
  <c r="D117" i="6"/>
  <c r="D114" i="6" s="1"/>
  <c r="H52" i="5"/>
  <c r="H53" i="5"/>
  <c r="H54" i="5"/>
  <c r="H55" i="5"/>
  <c r="H43" i="5"/>
  <c r="H36" i="5"/>
  <c r="H50" i="5" s="1"/>
  <c r="H29" i="5"/>
  <c r="H22" i="5"/>
  <c r="H15" i="5"/>
  <c r="H8" i="5"/>
  <c r="K9" i="4" l="1"/>
  <c r="K38" i="4"/>
  <c r="J38" i="4"/>
  <c r="K31" i="4"/>
  <c r="K17" i="4"/>
  <c r="H19" i="4"/>
  <c r="H20" i="4"/>
  <c r="H21" i="4"/>
  <c r="H17" i="4"/>
  <c r="K15" i="4"/>
  <c r="K14" i="4"/>
  <c r="K13" i="4"/>
  <c r="K11" i="4"/>
  <c r="H13" i="4"/>
  <c r="H14" i="4"/>
  <c r="H15" i="4"/>
  <c r="H11" i="4"/>
  <c r="J31" i="4" l="1"/>
  <c r="K13" i="3" l="1"/>
  <c r="K14" i="3"/>
  <c r="J12" i="3"/>
  <c r="J13" i="3"/>
  <c r="J14" i="3"/>
  <c r="I12" i="3"/>
  <c r="I13" i="3"/>
  <c r="I14" i="3"/>
  <c r="H12" i="3"/>
  <c r="H13" i="3"/>
  <c r="H14" i="3"/>
  <c r="G29" i="3"/>
  <c r="G30" i="3"/>
  <c r="I26" i="3"/>
  <c r="J26" i="3"/>
  <c r="K26" i="3"/>
  <c r="K10" i="3" s="1"/>
  <c r="H26" i="3"/>
  <c r="G21" i="3"/>
  <c r="G12" i="3" s="1"/>
  <c r="G22" i="3"/>
  <c r="G13" i="3" s="1"/>
  <c r="G23" i="3"/>
  <c r="I19" i="3"/>
  <c r="I10" i="3" s="1"/>
  <c r="J19" i="3"/>
  <c r="H19" i="3"/>
  <c r="H10" i="3" s="1"/>
  <c r="J10" i="3" l="1"/>
  <c r="G14" i="3"/>
  <c r="G19" i="3"/>
  <c r="G10" i="3" s="1"/>
  <c r="G26" i="3"/>
  <c r="I217" i="2"/>
  <c r="J217" i="2"/>
  <c r="K217" i="2"/>
  <c r="H213" i="2"/>
  <c r="H217" i="2"/>
  <c r="I216" i="2"/>
  <c r="J216" i="2"/>
  <c r="K216" i="2"/>
  <c r="I215" i="2"/>
  <c r="J215" i="2"/>
  <c r="K215" i="2"/>
  <c r="I214" i="2"/>
  <c r="J214" i="2"/>
  <c r="K214" i="2"/>
  <c r="J212" i="2"/>
  <c r="K212" i="2"/>
  <c r="H210" i="2"/>
  <c r="H209" i="2"/>
  <c r="H208" i="2"/>
  <c r="H207" i="2"/>
  <c r="K205" i="2"/>
  <c r="J205" i="2"/>
  <c r="I205" i="2"/>
  <c r="H203" i="2"/>
  <c r="H202" i="2"/>
  <c r="H201" i="2"/>
  <c r="H200" i="2"/>
  <c r="K198" i="2"/>
  <c r="J198" i="2"/>
  <c r="I198" i="2"/>
  <c r="H196" i="2"/>
  <c r="H195" i="2"/>
  <c r="H194" i="2"/>
  <c r="H193" i="2"/>
  <c r="K191" i="2"/>
  <c r="J191" i="2"/>
  <c r="I191" i="2"/>
  <c r="H189" i="2"/>
  <c r="H188" i="2"/>
  <c r="H187" i="2"/>
  <c r="H186" i="2"/>
  <c r="K184" i="2"/>
  <c r="J184" i="2"/>
  <c r="I184" i="2"/>
  <c r="H182" i="2"/>
  <c r="H181" i="2"/>
  <c r="H180" i="2"/>
  <c r="H179" i="2"/>
  <c r="K177" i="2"/>
  <c r="J177" i="2"/>
  <c r="I177" i="2"/>
  <c r="H177" i="2" s="1"/>
  <c r="H175" i="2"/>
  <c r="H174" i="2"/>
  <c r="H173" i="2"/>
  <c r="H172" i="2"/>
  <c r="K170" i="2"/>
  <c r="J170" i="2"/>
  <c r="I170" i="2"/>
  <c r="H168" i="2"/>
  <c r="H167" i="2"/>
  <c r="H166" i="2"/>
  <c r="H165" i="2"/>
  <c r="K163" i="2"/>
  <c r="J163" i="2"/>
  <c r="I163" i="2"/>
  <c r="H161" i="2"/>
  <c r="H160" i="2"/>
  <c r="H159" i="2"/>
  <c r="H158" i="2"/>
  <c r="K156" i="2"/>
  <c r="J156" i="2"/>
  <c r="I156" i="2"/>
  <c r="H154" i="2"/>
  <c r="H153" i="2"/>
  <c r="H152" i="2"/>
  <c r="H151" i="2"/>
  <c r="K149" i="2"/>
  <c r="J149" i="2"/>
  <c r="I149" i="2"/>
  <c r="H147" i="2"/>
  <c r="H146" i="2"/>
  <c r="H145" i="2"/>
  <c r="H144" i="2"/>
  <c r="K142" i="2"/>
  <c r="J142" i="2"/>
  <c r="I142" i="2"/>
  <c r="H140" i="2"/>
  <c r="H139" i="2"/>
  <c r="H138" i="2"/>
  <c r="H137" i="2"/>
  <c r="K135" i="2"/>
  <c r="J135" i="2"/>
  <c r="I135" i="2"/>
  <c r="H135" i="2" s="1"/>
  <c r="H133" i="2"/>
  <c r="H132" i="2"/>
  <c r="H131" i="2"/>
  <c r="H130" i="2"/>
  <c r="K128" i="2"/>
  <c r="J128" i="2"/>
  <c r="I128" i="2"/>
  <c r="H126" i="2"/>
  <c r="H125" i="2"/>
  <c r="H124" i="2"/>
  <c r="H123" i="2"/>
  <c r="K121" i="2"/>
  <c r="J121" i="2"/>
  <c r="I121" i="2"/>
  <c r="H119" i="2"/>
  <c r="H118" i="2"/>
  <c r="H117" i="2"/>
  <c r="H116" i="2"/>
  <c r="K114" i="2"/>
  <c r="J114" i="2"/>
  <c r="I114" i="2"/>
  <c r="H112" i="2"/>
  <c r="H111" i="2"/>
  <c r="H110" i="2"/>
  <c r="H109" i="2"/>
  <c r="K107" i="2"/>
  <c r="J107" i="2"/>
  <c r="I107" i="2"/>
  <c r="H105" i="2"/>
  <c r="H104" i="2"/>
  <c r="H103" i="2"/>
  <c r="H102" i="2"/>
  <c r="K100" i="2"/>
  <c r="J100" i="2"/>
  <c r="I100" i="2"/>
  <c r="H107" i="2" l="1"/>
  <c r="H100" i="2"/>
  <c r="H142" i="2"/>
  <c r="H156" i="2"/>
  <c r="H170" i="2"/>
  <c r="H198" i="2"/>
  <c r="H163" i="2"/>
  <c r="H191" i="2"/>
  <c r="H205" i="2"/>
  <c r="H184" i="2"/>
  <c r="H149" i="2"/>
  <c r="H128" i="2"/>
  <c r="H121" i="2"/>
  <c r="H114" i="2"/>
  <c r="H96" i="2"/>
  <c r="H95" i="2"/>
  <c r="H94" i="2"/>
  <c r="H93" i="2"/>
  <c r="K91" i="2"/>
  <c r="J91" i="2"/>
  <c r="I91" i="2"/>
  <c r="H89" i="2"/>
  <c r="H88" i="2"/>
  <c r="H87" i="2"/>
  <c r="H86" i="2"/>
  <c r="K84" i="2"/>
  <c r="J84" i="2"/>
  <c r="I84" i="2"/>
  <c r="H82" i="2"/>
  <c r="H81" i="2"/>
  <c r="H80" i="2"/>
  <c r="H79" i="2"/>
  <c r="K77" i="2"/>
  <c r="J77" i="2"/>
  <c r="I77" i="2"/>
  <c r="H75" i="2"/>
  <c r="H74" i="2"/>
  <c r="H73" i="2"/>
  <c r="H72" i="2"/>
  <c r="K70" i="2"/>
  <c r="J70" i="2"/>
  <c r="I70" i="2"/>
  <c r="H68" i="2"/>
  <c r="H67" i="2"/>
  <c r="H66" i="2"/>
  <c r="H65" i="2"/>
  <c r="K63" i="2"/>
  <c r="J63" i="2"/>
  <c r="I63" i="2"/>
  <c r="H61" i="2"/>
  <c r="H60" i="2"/>
  <c r="H59" i="2"/>
  <c r="H58" i="2"/>
  <c r="K56" i="2"/>
  <c r="J56" i="2"/>
  <c r="I56" i="2"/>
  <c r="H53" i="2"/>
  <c r="H52" i="2"/>
  <c r="H51" i="2"/>
  <c r="H50" i="2"/>
  <c r="K48" i="2"/>
  <c r="J48" i="2"/>
  <c r="I48" i="2"/>
  <c r="H46" i="2"/>
  <c r="H45" i="2"/>
  <c r="H44" i="2"/>
  <c r="H43" i="2"/>
  <c r="K41" i="2"/>
  <c r="J41" i="2"/>
  <c r="I41" i="2"/>
  <c r="H39" i="2"/>
  <c r="H38" i="2"/>
  <c r="H37" i="2"/>
  <c r="H36" i="2"/>
  <c r="K34" i="2"/>
  <c r="J34" i="2"/>
  <c r="I34" i="2"/>
  <c r="I27" i="2"/>
  <c r="I212" i="2" s="1"/>
  <c r="H29" i="2"/>
  <c r="H30" i="2"/>
  <c r="H215" i="2" s="1"/>
  <c r="H32" i="2"/>
  <c r="H31" i="2"/>
  <c r="H216" i="2" s="1"/>
  <c r="K27" i="2"/>
  <c r="J27" i="2"/>
  <c r="H23" i="2"/>
  <c r="H24" i="2"/>
  <c r="J20" i="2"/>
  <c r="H20" i="2" s="1"/>
  <c r="H18" i="2"/>
  <c r="H17" i="2"/>
  <c r="K13" i="2"/>
  <c r="J13" i="2"/>
  <c r="H13" i="2" s="1"/>
  <c r="H214" i="2" l="1"/>
  <c r="H41" i="2"/>
  <c r="H56" i="2"/>
  <c r="H34" i="2"/>
  <c r="H48" i="2"/>
  <c r="H77" i="2"/>
  <c r="H91" i="2"/>
  <c r="H84" i="2"/>
  <c r="H70" i="2"/>
  <c r="H63" i="2"/>
  <c r="H27" i="2"/>
  <c r="E122" i="1"/>
  <c r="F122" i="1"/>
  <c r="G122" i="1"/>
  <c r="H122" i="1"/>
  <c r="D122" i="1"/>
  <c r="E121" i="1"/>
  <c r="F121" i="1"/>
  <c r="G121" i="1"/>
  <c r="H121" i="1"/>
  <c r="D121" i="1"/>
  <c r="E120" i="1"/>
  <c r="F120" i="1"/>
  <c r="G120" i="1"/>
  <c r="H120" i="1"/>
  <c r="D120" i="1"/>
  <c r="H212" i="2" l="1"/>
  <c r="D84" i="1"/>
  <c r="D85" i="1" s="1"/>
  <c r="F85" i="1"/>
  <c r="G85" i="1"/>
  <c r="E85" i="1"/>
  <c r="E118" i="1" l="1"/>
  <c r="F118" i="1"/>
  <c r="G118" i="1"/>
  <c r="H118" i="1"/>
  <c r="D10" i="1"/>
  <c r="D11" i="1"/>
  <c r="D9" i="1"/>
  <c r="D13" i="1"/>
  <c r="D17" i="1"/>
  <c r="D16" i="1"/>
  <c r="F22" i="1"/>
  <c r="G22" i="1"/>
  <c r="H22" i="1"/>
  <c r="D22" i="1"/>
  <c r="D21" i="1"/>
  <c r="D20" i="1"/>
  <c r="F26" i="1"/>
  <c r="G26" i="1"/>
  <c r="D26" i="1"/>
  <c r="D25" i="1"/>
  <c r="D24" i="1"/>
  <c r="D28" i="1"/>
  <c r="D31" i="1"/>
  <c r="G37" i="1"/>
  <c r="F37" i="1"/>
  <c r="D35" i="1"/>
  <c r="D36" i="1"/>
  <c r="D34" i="1"/>
  <c r="D39" i="1"/>
  <c r="G44" i="1"/>
  <c r="H44" i="1"/>
  <c r="F44" i="1"/>
  <c r="D43" i="1"/>
  <c r="D42" i="1"/>
  <c r="D46" i="1"/>
  <c r="F52" i="1"/>
  <c r="G52" i="1"/>
  <c r="H52" i="1"/>
  <c r="D52" i="1"/>
  <c r="D49" i="1"/>
  <c r="D59" i="1"/>
  <c r="D60" i="1"/>
  <c r="D62" i="1"/>
  <c r="D71" i="1"/>
  <c r="D72" i="1"/>
  <c r="D73" i="1"/>
  <c r="D70" i="1"/>
  <c r="D80" i="1"/>
  <c r="D81" i="1"/>
  <c r="D79" i="1"/>
  <c r="D83" i="1"/>
  <c r="D88" i="1"/>
  <c r="D89" i="1"/>
  <c r="D87" i="1"/>
  <c r="E93" i="1"/>
  <c r="D93" i="1" s="1"/>
  <c r="F93" i="1"/>
  <c r="G93" i="1"/>
  <c r="D92" i="1"/>
  <c r="D95" i="1"/>
  <c r="D99" i="1"/>
  <c r="D100" i="1"/>
  <c r="D104" i="1"/>
  <c r="D103" i="1"/>
  <c r="D106" i="1"/>
  <c r="E113" i="1"/>
  <c r="F113" i="1"/>
  <c r="G113" i="1"/>
  <c r="D113" i="1"/>
  <c r="D111" i="1"/>
  <c r="D112" i="1"/>
  <c r="D110" i="1"/>
  <c r="G116" i="1"/>
  <c r="D115" i="1"/>
  <c r="D116" i="1" s="1"/>
  <c r="F47" i="1"/>
  <c r="G47" i="1"/>
  <c r="D47" i="1"/>
  <c r="D44" i="1" l="1"/>
  <c r="D75" i="1" l="1"/>
  <c r="D58" i="1" l="1"/>
  <c r="G60" i="1" l="1"/>
  <c r="D76" i="1" l="1"/>
  <c r="D54" i="1" l="1"/>
  <c r="D50" i="1"/>
  <c r="D98" i="1" l="1"/>
  <c r="D55" i="1"/>
  <c r="D51" i="1"/>
  <c r="D91" i="1" l="1"/>
  <c r="G108" i="1"/>
  <c r="G104" i="1"/>
  <c r="G101" i="1"/>
  <c r="D101" i="1" s="1"/>
  <c r="G96" i="1"/>
  <c r="G81" i="1"/>
  <c r="G77" i="1"/>
  <c r="G73" i="1"/>
  <c r="G68" i="1"/>
  <c r="G63" i="1"/>
  <c r="G56" i="1"/>
  <c r="G40" i="1"/>
  <c r="G32" i="1"/>
  <c r="G29" i="1"/>
  <c r="G18" i="1"/>
  <c r="G14" i="1"/>
  <c r="G11" i="1"/>
  <c r="H108" i="1"/>
  <c r="H101" i="1"/>
  <c r="H68" i="1"/>
  <c r="H56" i="1"/>
  <c r="H40" i="1"/>
  <c r="H18" i="1"/>
  <c r="E77" i="1"/>
  <c r="F77" i="1"/>
  <c r="F108" i="1"/>
  <c r="E108" i="1"/>
  <c r="D108" i="1"/>
  <c r="F104" i="1"/>
  <c r="E104" i="1"/>
  <c r="F96" i="1"/>
  <c r="E96" i="1"/>
  <c r="D96" i="1"/>
  <c r="F89" i="1"/>
  <c r="F81" i="1"/>
  <c r="F73" i="1"/>
  <c r="F68" i="1"/>
  <c r="F63" i="1"/>
  <c r="F60" i="1"/>
  <c r="F40" i="1"/>
  <c r="F32" i="1"/>
  <c r="F29" i="1"/>
  <c r="F18" i="1"/>
  <c r="F14" i="1"/>
  <c r="F11" i="1"/>
  <c r="E89" i="1"/>
  <c r="E81" i="1"/>
  <c r="E73" i="1"/>
  <c r="E68" i="1"/>
  <c r="D67" i="1"/>
  <c r="D66" i="1"/>
  <c r="D65" i="1"/>
  <c r="D118" i="1" s="1"/>
  <c r="D63" i="1"/>
  <c r="D56" i="1"/>
  <c r="D40" i="1"/>
  <c r="D32" i="1"/>
  <c r="D29" i="1"/>
  <c r="D18" i="1"/>
  <c r="D14" i="1"/>
  <c r="D37" i="1" l="1"/>
  <c r="D77" i="1"/>
  <c r="D68" i="1"/>
  <c r="G89" i="1" l="1"/>
</calcChain>
</file>

<file path=xl/comments1.xml><?xml version="1.0" encoding="utf-8"?>
<comments xmlns="http://schemas.openxmlformats.org/spreadsheetml/2006/main">
  <authors>
    <author>Юля</author>
  </authors>
  <commentList>
    <comment ref="E7" authorId="0">
      <text>
        <r>
          <rPr>
            <b/>
            <sz val="9"/>
            <color indexed="81"/>
            <rFont val="Tahoma"/>
            <family val="2"/>
            <charset val="204"/>
          </rPr>
          <t>Юля: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Юля</author>
  </authors>
  <commentList>
    <comment ref="D7" authorId="0">
      <text>
        <r>
          <rPr>
            <b/>
            <sz val="9"/>
            <color indexed="81"/>
            <rFont val="Tahoma"/>
            <family val="2"/>
            <charset val="204"/>
          </rPr>
          <t>Юля: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Юля</author>
  </authors>
  <commentList>
    <comment ref="D5" authorId="0">
      <text>
        <r>
          <rPr>
            <b/>
            <sz val="9"/>
            <color indexed="81"/>
            <rFont val="Tahoma"/>
            <family val="2"/>
            <charset val="204"/>
          </rPr>
          <t>Юля: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Юля</author>
  </authors>
  <commentList>
    <comment ref="E4" authorId="0">
      <text>
        <r>
          <rPr>
            <b/>
            <sz val="9"/>
            <color indexed="81"/>
            <rFont val="Tahoma"/>
            <family val="2"/>
            <charset val="204"/>
          </rPr>
          <t>Юля: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<sst xmlns="http://schemas.openxmlformats.org/spreadsheetml/2006/main" count="976" uniqueCount="186">
  <si>
    <t>Наименование мероприятия </t>
  </si>
  <si>
    <t>Срок исполнения</t>
  </si>
  <si>
    <t>Источники финансирования</t>
  </si>
  <si>
    <t>Всего</t>
  </si>
  <si>
    <t>Средства федерального бюджета</t>
  </si>
  <si>
    <t>Средства бюджета Орловской области</t>
  </si>
  <si>
    <t>Средства бюджета города Орла</t>
  </si>
  <si>
    <t>Внебюджетные средства</t>
  </si>
  <si>
    <t>2.</t>
  </si>
  <si>
    <t>Организация и проведение  городского конкурса «Лица города»</t>
  </si>
  <si>
    <t>2015 год</t>
  </si>
  <si>
    <t>2016 год</t>
  </si>
  <si>
    <t>6.</t>
  </si>
  <si>
    <t>Организация и проведение литературного конкурса «Знаменит Орел своими именами»</t>
  </si>
  <si>
    <t>7.</t>
  </si>
  <si>
    <t>Организация и проведение  фестиваля «Не стареют душой ветераны»</t>
  </si>
  <si>
    <t>8.</t>
  </si>
  <si>
    <t>Организация и проведение межрегионального фестиваля молодых исполнителей «Городу воинской славы»</t>
  </si>
  <si>
    <t>9.</t>
  </si>
  <si>
    <t>2014 год</t>
  </si>
  <si>
    <t>10.</t>
  </si>
  <si>
    <t>Организация и проведение фестиваля творчества детей и молодежи «Молодое поколение - любимому городу»</t>
  </si>
  <si>
    <t>11.</t>
  </si>
  <si>
    <t>Проведение научно-практической конференции «Муниципальная библиотека как хранитель памяти и истории родного края»</t>
  </si>
  <si>
    <t>13.</t>
  </si>
  <si>
    <t>14.</t>
  </si>
  <si>
    <t>Издание рукописной книги «С гор-достью за прошлое, с заботой о настоящем, с верой в будущее»</t>
  </si>
  <si>
    <t>15.</t>
  </si>
  <si>
    <t>Организация и проведение работ по выпуску сувенирной продукции «Мой Орел»</t>
  </si>
  <si>
    <t>17.</t>
  </si>
  <si>
    <t>Выпуск музыкальных дисков серии «Золотая коллекция произведений Орловских авторов», посвященной  450-летию основания г. Орла</t>
  </si>
  <si>
    <t>19.</t>
  </si>
  <si>
    <t>20.</t>
  </si>
  <si>
    <t>Проведение ремонтно-реставрационных работ памятника истории и культуры «Дом Лизы Калитиной», г. Орел</t>
  </si>
  <si>
    <t>21.</t>
  </si>
  <si>
    <t>Ремонт стелы и памятника «400 лет основания г. Орла»</t>
  </si>
  <si>
    <t>26.</t>
  </si>
  <si>
    <t>Модернизация инженерно-технических сооружений и коммунальных сетей*</t>
  </si>
  <si>
    <t>27.</t>
  </si>
  <si>
    <t>Строительство и реконструкция  набережных р. Оки  и р. Орлик с укреплением берегового откоса*</t>
  </si>
  <si>
    <t>28.</t>
  </si>
  <si>
    <t>Реконструкция ветхих школ  с деревянными перекрытиями, г. Орел*</t>
  </si>
  <si>
    <t>33.</t>
  </si>
  <si>
    <t>Строительство детского сада в микрорайоне «Ботаника», г. Орел</t>
  </si>
  <si>
    <t>Строительство детского сада в микрорайоне № 6, г. Орел</t>
  </si>
  <si>
    <t>35.</t>
  </si>
  <si>
    <t>Строительство школы в микрорайоне «Зареченский», г. Орел</t>
  </si>
  <si>
    <t>Строительство школы в микрорайоне «Ботаника», г. Орел</t>
  </si>
  <si>
    <t xml:space="preserve">Организация и проведение международного детского конкурса в области изобразительного искусства </t>
  </si>
  <si>
    <t xml:space="preserve">Проведение торжественных мероприятий, посвященных 450-летию основания  г. Орла, и гала-концерта «Славься, крылатый Орел!» </t>
  </si>
  <si>
    <t>Создание фильмов об Орле, посвященных 450-летию основания города Орла</t>
  </si>
  <si>
    <t>Строительство хореографической школы, г. Орел</t>
  </si>
  <si>
    <t>ИТОГО</t>
  </si>
  <si>
    <t>из них:</t>
  </si>
  <si>
    <t>* Примечание:    
 &lt;*&gt;Перечень объектов мероприятия утверждается ежегодно. Детализация мероприятий представлена в Приложениях к Программе.</t>
  </si>
  <si>
    <t>Проведение противоаварийных и ремонтно-реставрационных работ фасадов зданий, относящихся к региональной и муниципальной собственности, расположенных в местах проведения праздничных мероприятий и по пути следования официальных делегаций</t>
  </si>
  <si>
    <t>Организация и проведение встреч детских делегаций по обмену опытом в изучении языков "Диалог культур" (Россия-Германия, Россия - Франция)</t>
  </si>
  <si>
    <t>Организация и проведение открытого межрегионального фестиваля духовых оркестров "Звучат фанфары Первого Салюта"</t>
  </si>
  <si>
    <t>к Муниципальной программе "Подготовка и проведение празднования 450-летия основания города Орла (2014 - 2016 годы)"</t>
  </si>
  <si>
    <t xml:space="preserve">Перечень и структура финансирования мероприятий Муниципальной Программы «Подготовка и проведение празднования 450-летия основания города Орла (2014 – 2016 годы)» </t>
  </si>
  <si>
    <t>тыс. руб.</t>
  </si>
  <si>
    <t>16.</t>
  </si>
  <si>
    <t>Организация и проведение конкурса на логотип, эмблему, символ 450-летия основания г.Орла</t>
  </si>
  <si>
    <t>2014-2016 годы</t>
  </si>
  <si>
    <t>70.</t>
  </si>
  <si>
    <t>58.</t>
  </si>
  <si>
    <t>52.</t>
  </si>
  <si>
    <t>49.</t>
  </si>
  <si>
    <t>46.</t>
  </si>
  <si>
    <t>37.</t>
  </si>
  <si>
    <t>32.</t>
  </si>
  <si>
    <t>30.</t>
  </si>
  <si>
    <t>Развитие муниципальной сети автомобильных дорог общего пользования г.Орла*</t>
  </si>
  <si>
    <t>Комплексное благоустройство города Орла в рамках подготовки к празднованию 450-летия основания  г. Орла*</t>
  </si>
  <si>
    <t>№ по Плану </t>
  </si>
  <si>
    <t>Приложение 3</t>
  </si>
  <si>
    <t>№ п/п</t>
  </si>
  <si>
    <t>Ответственные исполнители</t>
  </si>
  <si>
    <t>Срок</t>
  </si>
  <si>
    <t>Начало реализации</t>
  </si>
  <si>
    <t>Окончание реализации</t>
  </si>
  <si>
    <t>Ожидаемый непосредственный результат</t>
  </si>
  <si>
    <t>Объем финансирования всего: тыс. рублей</t>
  </si>
  <si>
    <t>В том числе по годам</t>
  </si>
  <si>
    <t>Основное мероприятие Программы №1 "Мероприятия в области благоустройства, жилищно-коммунального хозяйства и дорожного строительства, связанные с подготовкой и проведением празднования 450-летия основания города Орла"</t>
  </si>
  <si>
    <t>Наименование основного мероприятия муниципальной программы </t>
  </si>
  <si>
    <t>1.</t>
  </si>
  <si>
    <t>Приведение фасадов зданий в "гостевых местах" в надлежащее состояние с учетом единого архитектурного облика города</t>
  </si>
  <si>
    <t>федеральный бюджет</t>
  </si>
  <si>
    <t>бюджет Орловской области</t>
  </si>
  <si>
    <t>бюджет города Орла</t>
  </si>
  <si>
    <t>внебюджетные источники</t>
  </si>
  <si>
    <t>Ремонт стелы и памятника "400 лет основания г.Орла"</t>
  </si>
  <si>
    <t>Ремонт стелы и памятного знака</t>
  </si>
  <si>
    <t>3.</t>
  </si>
  <si>
    <t>Модернизация инженерно-технических сооружений и коммунальных сетей</t>
  </si>
  <si>
    <t>в том числе поисточникам финансирования:</t>
  </si>
  <si>
    <t>в том числе по источникам финансирования:</t>
  </si>
  <si>
    <t>Модернизация инженерных и коммунальных объектов инфраструктуры города Орла</t>
  </si>
  <si>
    <t>4.</t>
  </si>
  <si>
    <t>Строительство и реконструкция набережных р.Оки и р.Орлик с укреплением берегового откоса</t>
  </si>
  <si>
    <t>Строительство и реконструкция набережных города Орла</t>
  </si>
  <si>
    <t>5.</t>
  </si>
  <si>
    <t>Развитие муниципальной сети автомобильных дорог общего поьзования г.Орла</t>
  </si>
  <si>
    <t>Ввод в эксплуатацию двух автомобильных дорог</t>
  </si>
  <si>
    <t>Комплексное благоустройство города Орла в рамках подготовки к празднованию 450-летия основания г.Орла</t>
  </si>
  <si>
    <t>Комплексное благоустройство города Орла</t>
  </si>
  <si>
    <t>Реконструкция ветхих школ с деревянными перекрытиями, г.Орел</t>
  </si>
  <si>
    <t>ГРБС - Финансовое управление администрации города Орла Исполнители - МКУ "УКХ г.Орла", Управление архитектуры и градостроительства администрации города Орла, Комитет по подготовке празднования 450-летия города Орла администрации города Орла</t>
  </si>
  <si>
    <t>ГРБС - Комитет по подготовке празднования 450-летия города Орла администрации города Орла Исполнители - МКУ "УКС г.Орла", Комитет по подготовке празднования 450-летия города Орла администрации города Орла</t>
  </si>
  <si>
    <t>ГРБС - Финансовое управление администрации города Орла, Комитет по подготовке празднования 450-летия города Орла администрации города Орла Исполнители - МКУ "УКХ г.Орла", МКУ "УКС г.Орла", Комитет по подготовке празднования 450-летия города Орла администрации города Орла</t>
  </si>
  <si>
    <t>Проведение реконструкции ветхих школ</t>
  </si>
  <si>
    <t>Ввод в эксплуатацию детского сада</t>
  </si>
  <si>
    <t>Строительство детского сада в микрорайоне "Ботаника", г.Орел</t>
  </si>
  <si>
    <t>Строительство детского сада в микрорайоне №6, г.Орел</t>
  </si>
  <si>
    <t>Строительство школы в микрорайоне "Зареченский", г.Орел</t>
  </si>
  <si>
    <t>Ввод в эксплуатацию школы</t>
  </si>
  <si>
    <t>Строительство школы в микрорайоне "Ботаника", г.Орел</t>
  </si>
  <si>
    <t>12.</t>
  </si>
  <si>
    <t>Строительство хореографической школы, г.Орел</t>
  </si>
  <si>
    <t>Ввод в эксплуатацию хореографической школы</t>
  </si>
  <si>
    <t>Основное мероприятие Программы №3 "Подготовка и проведение культурных мероприятий и комплексное развитие объектов культуры"</t>
  </si>
  <si>
    <t>Основное мероприятие Программы №2 "Строительство, реконструкция и модернизация объектов образования"</t>
  </si>
  <si>
    <t>Организация и проведение городского конкурса "Лица города"</t>
  </si>
  <si>
    <t>ГРБС - Управление культуры администрации города Орла Исполнители - Управление культуры администрации города Орла, Комитет по подготовке празднования 450-летия города Орла администрации города Орла</t>
  </si>
  <si>
    <t>Организация и проведение городского конкурса</t>
  </si>
  <si>
    <t>Организация и проведение литературного конкурса "Знаменит Орел своими именами"</t>
  </si>
  <si>
    <t>Организация и проведение фестиваля "Не стареют душой ветераны"</t>
  </si>
  <si>
    <t>Организация и проведение фестиваля</t>
  </si>
  <si>
    <t>Организация и проведение межрегионального фестиваля молодых исполнителей "Городу воинской славы"</t>
  </si>
  <si>
    <t>18.</t>
  </si>
  <si>
    <t>Организация и проведение фестиваля творчества детей и молодежи "Молодое поколение - любимому городу"</t>
  </si>
  <si>
    <t>Проведение научно-практической конференции"Муниципальная библиотека как хранитель памяти и истории родного края"</t>
  </si>
  <si>
    <t>Организация и проведение конференции</t>
  </si>
  <si>
    <t>Организация и проведение встреч детских делегаций по обмену опытом в изучении языков "Диалог культур" (Россия - Германия, Россия - Франция)</t>
  </si>
  <si>
    <t>ГРБС - Комитет по подготовке празднования 450-летия города Орла администрации города Орла Исполнители - Управление культуры администрации города Орла, Комитет по подготовке празднования 450-летия города Орла администрации города Орла</t>
  </si>
  <si>
    <t>Издание рукописной книги "С гордостью за прошлое, с заботой о настоящем, с верой в будущее"</t>
  </si>
  <si>
    <t>Издание рукописной книги</t>
  </si>
  <si>
    <t>22.</t>
  </si>
  <si>
    <t>Организация и проведение работ по выпуску сувенирной продукции "Мой Орел"</t>
  </si>
  <si>
    <t>ГРБС - Комитет по подготовке празднования 450-летия города Орла администрации города Орла Исполнители - Комитет по подготовке празднования 450-летия города Орла администрации города Орла</t>
  </si>
  <si>
    <t>Выпуск сувенирной продукции</t>
  </si>
  <si>
    <t>23.</t>
  </si>
  <si>
    <t>Логотип, эмблема и символ 450-летия города Орла</t>
  </si>
  <si>
    <t>24.</t>
  </si>
  <si>
    <t>Выпуск музыкальных дисков серии "Золотая коллекция произведений Орловских авторов", посвященной 450-летию основания г.Орла</t>
  </si>
  <si>
    <t>Выпуск и распространение музыкальных дисков</t>
  </si>
  <si>
    <t>25.</t>
  </si>
  <si>
    <t>Организация и проведение международного детского конкурса в области изобразительного искусства</t>
  </si>
  <si>
    <t>Проведение детского конкурса</t>
  </si>
  <si>
    <t>Проведение торжественных мероприятий, посвященных 450-летию основания г.Орла, и гала-концерта "Славься, крылатый Орел!"</t>
  </si>
  <si>
    <t>Проведение культурно-массовых торжественных мероприятий</t>
  </si>
  <si>
    <t>Создание фильмов о городе</t>
  </si>
  <si>
    <t>Проведение ремонтно-реставрационных работ памятника истории и культуры "Дом Лизы Калитиной", г. Орел</t>
  </si>
  <si>
    <t>Реставрация памятника истории и культуры ренионального значения</t>
  </si>
  <si>
    <t>Приложение 1</t>
  </si>
  <si>
    <t>в том числе:</t>
  </si>
  <si>
    <t>Строительство детского сада в микрорайоне №6, г.Орел (1 этап)</t>
  </si>
  <si>
    <t>Строительство детского сада в микрорайоне №6, г.Орел (2 этап)</t>
  </si>
  <si>
    <t>Ввод в эксплуатацию 1-го этапа детского сада</t>
  </si>
  <si>
    <t>Ввод в эксплуатацию 2-го этапа детского сада</t>
  </si>
  <si>
    <t>2013 год</t>
  </si>
  <si>
    <t xml:space="preserve">Приложение к постановлению администрации города Орла от               №           </t>
  </si>
  <si>
    <t>Детализация мероприятия "Строительство детского сада в микрорайоне №6, г.Орел"</t>
  </si>
  <si>
    <t>Объем финансирования всего: млн. рублей</t>
  </si>
  <si>
    <t>Наименование основного мероприятия Плана, Государственной программы, Муниципальной программы* </t>
  </si>
  <si>
    <t>* План основных мероприятий, связанных с подготовкой и проведением празднования в 2016 году 450-летия основания города Орла, утвержденный  распоряжением Правительства Российской Федерации от 01 марта 2011 года №330-р; Государственная программа Орловской области "Подготовка и проведение празднования 450-летия основания города Орла (2012 - 2016 годы), утвержденная постановлением Правительства Орловской области от 08 октября 2012 года №354; Муниципальная программа города Орла "Подготовка и проведение празднования 450-летия города Орла (2014 - 2016 годы)", утвержденная постановлением администрации города Орла от 24 февраля 2014 года №642</t>
  </si>
  <si>
    <t>Утвержденный объем финансирования всего: тыс. рублей</t>
  </si>
  <si>
    <t>Недостаток средств</t>
  </si>
  <si>
    <t>Прогнозируемый недостаток средств</t>
  </si>
  <si>
    <t>Наименование основного мероприятия</t>
  </si>
  <si>
    <t>Прогнозируемый недостаток средств на реализацию мероприятий, связанных с подготовкой и проведением празднования 450-летия основания города Орла</t>
  </si>
  <si>
    <t>Предполагаемые затраты по строительству объекта</t>
  </si>
  <si>
    <t>Остаток сметной стоимости на 01.01.2014</t>
  </si>
  <si>
    <t>Строительство станции обезжелезивания воды в г.Орле</t>
  </si>
  <si>
    <t>Проведение ремонтно-реставрационных работ памятника истории и культуры "Дом Лизы Калитины"</t>
  </si>
  <si>
    <t>ВСЕГО</t>
  </si>
  <si>
    <t>Выписка из Муниципальной программы города Орла "Подготовка и проведение празднования 450-летия основания города Орла (2014 - 2016 годы)", утвержденной постановлением администрации города Орла от 24 февраля 2014 года №642</t>
  </si>
  <si>
    <t>Заместитель главы администрации города Орла                                                                                                                                А.С. Муромский</t>
  </si>
  <si>
    <t>Симорева Ю.Н. (431680)</t>
  </si>
  <si>
    <t>№ п/п </t>
  </si>
  <si>
    <t xml:space="preserve">Справка о ходе выполнения </t>
  </si>
  <si>
    <t>Информация о Муниципальной программе города Орла "Подготовка и проведение празднования 450-летия основания города Орла (2014 - 2016 годы)"</t>
  </si>
  <si>
    <r>
      <t xml:space="preserve">Реквизиты документа, утверждающего программу - </t>
    </r>
    <r>
      <rPr>
        <i/>
        <sz val="14"/>
        <rFont val="Times New Roman"/>
        <family val="1"/>
        <charset val="204"/>
      </rPr>
      <t>постановление администрации города Орла от 24 февраля 2014 года №642</t>
    </r>
  </si>
  <si>
    <r>
      <t xml:space="preserve">Ответственный исполнитель программы - </t>
    </r>
    <r>
      <rPr>
        <i/>
        <sz val="14"/>
        <rFont val="Times New Roman"/>
        <family val="1"/>
        <charset val="204"/>
      </rPr>
      <t>администрация города Орла, комитет по подготовке празднования 450-летия города Орла администрации города Орла</t>
    </r>
  </si>
  <si>
    <t>Развитие муниципальной сети автомобильных дорог общего пользования г.Орла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</si>
</sst>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"/>
    <numFmt numFmtId="166" formatCode="0.000"/>
  </numFmts>
  <fonts count="11" x14ac:knownFonts="1"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/>
    </xf>
    <xf numFmtId="164" fontId="0" fillId="0" borderId="2" xfId="0" applyNumberForma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2" fillId="2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3" fillId="2" borderId="2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0" fillId="2" borderId="2" xfId="0" applyNumberFormat="1" applyFill="1" applyBorder="1" applyAlignment="1">
      <alignment horizontal="center"/>
    </xf>
    <xf numFmtId="165" fontId="2" fillId="2" borderId="7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6" fontId="0" fillId="0" borderId="7" xfId="0" applyNumberFormat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 wrapText="1"/>
    </xf>
    <xf numFmtId="166" fontId="0" fillId="2" borderId="2" xfId="0" applyNumberForma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165" fontId="2" fillId="2" borderId="2" xfId="0" applyNumberFormat="1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left" wrapText="1"/>
    </xf>
    <xf numFmtId="0" fontId="0" fillId="2" borderId="1" xfId="0" applyFill="1" applyBorder="1" applyAlignment="1">
      <alignment horizontal="left" wrapText="1"/>
    </xf>
    <xf numFmtId="165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horizontal="left" wrapText="1"/>
    </xf>
    <xf numFmtId="0" fontId="0" fillId="0" borderId="0" xfId="0" applyAlignment="1"/>
    <xf numFmtId="0" fontId="1" fillId="2" borderId="0" xfId="0" applyFont="1" applyFill="1" applyBorder="1" applyAlignment="1">
      <alignment horizontal="left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9"/>
  <sheetViews>
    <sheetView zoomScale="75" workbookViewId="0">
      <pane ySplit="8" topLeftCell="A9" activePane="bottomLeft" state="frozenSplit"/>
      <selection pane="bottomLeft" activeCell="D117" sqref="D117"/>
    </sheetView>
  </sheetViews>
  <sheetFormatPr defaultRowHeight="12.75" x14ac:dyDescent="0.2"/>
  <cols>
    <col min="1" max="1" width="7.28515625" style="1" customWidth="1"/>
    <col min="2" max="2" width="36.7109375" style="1" customWidth="1"/>
    <col min="3" max="3" width="18.7109375" style="1" customWidth="1"/>
    <col min="4" max="4" width="16.140625" style="1" customWidth="1"/>
    <col min="5" max="5" width="14.85546875" style="1" bestFit="1" customWidth="1"/>
    <col min="6" max="7" width="20.140625" style="1" customWidth="1"/>
    <col min="8" max="8" width="16.28515625" style="1" customWidth="1"/>
    <col min="9" max="11" width="11.5703125" style="1" bestFit="1" customWidth="1"/>
    <col min="12" max="12" width="14.7109375" style="1" customWidth="1"/>
    <col min="13" max="16384" width="9.140625" style="1"/>
  </cols>
  <sheetData>
    <row r="1" spans="1:9" ht="19.5" customHeight="1" x14ac:dyDescent="0.3">
      <c r="A1" s="7"/>
      <c r="B1" s="7"/>
      <c r="C1" s="7"/>
      <c r="D1" s="7"/>
      <c r="E1" s="85" t="s">
        <v>75</v>
      </c>
      <c r="F1" s="86"/>
      <c r="G1" s="86"/>
      <c r="H1" s="86"/>
      <c r="I1" s="2"/>
    </row>
    <row r="2" spans="1:9" ht="41.25" customHeight="1" x14ac:dyDescent="0.3">
      <c r="A2" s="7"/>
      <c r="B2" s="7"/>
      <c r="C2" s="7"/>
      <c r="D2" s="85" t="s">
        <v>58</v>
      </c>
      <c r="E2" s="88"/>
      <c r="F2" s="88"/>
      <c r="G2" s="88"/>
      <c r="H2" s="88"/>
      <c r="I2" s="2"/>
    </row>
    <row r="3" spans="1:9" x14ac:dyDescent="0.2">
      <c r="A3" s="7"/>
      <c r="B3" s="7"/>
      <c r="C3" s="7"/>
      <c r="D3" s="7"/>
      <c r="E3" s="7"/>
      <c r="F3" s="7"/>
      <c r="G3" s="7"/>
      <c r="H3" s="7"/>
      <c r="I3" s="2"/>
    </row>
    <row r="4" spans="1:9" ht="36" customHeight="1" x14ac:dyDescent="0.3">
      <c r="A4" s="7"/>
      <c r="B4" s="85" t="s">
        <v>59</v>
      </c>
      <c r="C4" s="85"/>
      <c r="D4" s="85"/>
      <c r="E4" s="85"/>
      <c r="F4" s="85"/>
      <c r="G4" s="85"/>
      <c r="H4" s="85"/>
      <c r="I4" s="2"/>
    </row>
    <row r="5" spans="1:9" x14ac:dyDescent="0.2">
      <c r="A5" s="7"/>
      <c r="B5" s="7"/>
      <c r="C5" s="7"/>
      <c r="D5" s="7"/>
      <c r="E5" s="7"/>
      <c r="F5" s="7"/>
      <c r="G5" s="7"/>
      <c r="H5" s="7"/>
      <c r="I5" s="2"/>
    </row>
    <row r="6" spans="1:9" ht="15.75" x14ac:dyDescent="0.25">
      <c r="A6" s="3"/>
      <c r="B6" s="3"/>
      <c r="C6" s="3"/>
      <c r="D6" s="3"/>
      <c r="E6" s="3"/>
      <c r="F6" s="3"/>
      <c r="G6" s="3"/>
      <c r="H6" s="26" t="s">
        <v>60</v>
      </c>
      <c r="I6" s="2"/>
    </row>
    <row r="7" spans="1:9" ht="15.75" customHeight="1" x14ac:dyDescent="0.2">
      <c r="A7" s="87" t="s">
        <v>74</v>
      </c>
      <c r="B7" s="87" t="s">
        <v>0</v>
      </c>
      <c r="C7" s="87" t="s">
        <v>1</v>
      </c>
      <c r="D7" s="87" t="s">
        <v>2</v>
      </c>
      <c r="E7" s="87"/>
      <c r="F7" s="87"/>
      <c r="G7" s="87"/>
      <c r="H7" s="87"/>
    </row>
    <row r="8" spans="1:9" ht="87.6" customHeight="1" x14ac:dyDescent="0.2">
      <c r="A8" s="87"/>
      <c r="B8" s="87"/>
      <c r="C8" s="87"/>
      <c r="D8" s="10" t="s">
        <v>3</v>
      </c>
      <c r="E8" s="10" t="s">
        <v>4</v>
      </c>
      <c r="F8" s="10" t="s">
        <v>5</v>
      </c>
      <c r="G8" s="10" t="s">
        <v>6</v>
      </c>
      <c r="H8" s="10" t="s">
        <v>7</v>
      </c>
    </row>
    <row r="9" spans="1:9" ht="18.75" customHeight="1" x14ac:dyDescent="0.2">
      <c r="A9" s="79" t="s">
        <v>8</v>
      </c>
      <c r="B9" s="73" t="s">
        <v>9</v>
      </c>
      <c r="C9" s="9" t="s">
        <v>10</v>
      </c>
      <c r="D9" s="16">
        <f>F9+G9</f>
        <v>1000</v>
      </c>
      <c r="E9" s="16"/>
      <c r="F9" s="16">
        <v>500</v>
      </c>
      <c r="G9" s="16">
        <v>500</v>
      </c>
      <c r="H9" s="16"/>
    </row>
    <row r="10" spans="1:9" ht="15.75" x14ac:dyDescent="0.2">
      <c r="A10" s="79"/>
      <c r="B10" s="73"/>
      <c r="C10" s="9" t="s">
        <v>11</v>
      </c>
      <c r="D10" s="16">
        <f t="shared" ref="D10:D11" si="0">F10+G10</f>
        <v>1000</v>
      </c>
      <c r="E10" s="16"/>
      <c r="F10" s="16">
        <v>500</v>
      </c>
      <c r="G10" s="16">
        <v>500</v>
      </c>
      <c r="H10" s="16"/>
    </row>
    <row r="11" spans="1:9" ht="15.75" x14ac:dyDescent="0.2">
      <c r="A11" s="9"/>
      <c r="B11" s="8"/>
      <c r="C11" s="9"/>
      <c r="D11" s="17">
        <f t="shared" si="0"/>
        <v>2000</v>
      </c>
      <c r="E11" s="17"/>
      <c r="F11" s="17">
        <f>SUM(F9:F10)</f>
        <v>1000</v>
      </c>
      <c r="G11" s="17">
        <f>SUM(G9:G10)</f>
        <v>1000</v>
      </c>
      <c r="H11" s="16"/>
    </row>
    <row r="12" spans="1:9" ht="15.75" x14ac:dyDescent="0.2">
      <c r="A12" s="9"/>
      <c r="B12" s="8"/>
      <c r="C12" s="9"/>
      <c r="D12" s="17"/>
      <c r="E12" s="17"/>
      <c r="F12" s="17"/>
      <c r="G12" s="17"/>
      <c r="H12" s="16"/>
    </row>
    <row r="13" spans="1:9" ht="49.5" customHeight="1" x14ac:dyDescent="0.2">
      <c r="A13" s="9" t="s">
        <v>12</v>
      </c>
      <c r="B13" s="8" t="s">
        <v>13</v>
      </c>
      <c r="C13" s="9" t="s">
        <v>11</v>
      </c>
      <c r="D13" s="16">
        <f>F13+G13</f>
        <v>200</v>
      </c>
      <c r="E13" s="16"/>
      <c r="F13" s="16">
        <v>100</v>
      </c>
      <c r="G13" s="16">
        <v>100</v>
      </c>
      <c r="H13" s="16"/>
    </row>
    <row r="14" spans="1:9" ht="15.75" x14ac:dyDescent="0.2">
      <c r="A14" s="9"/>
      <c r="B14" s="8"/>
      <c r="C14" s="9"/>
      <c r="D14" s="17">
        <f>D13</f>
        <v>200</v>
      </c>
      <c r="E14" s="17"/>
      <c r="F14" s="17">
        <f>F13</f>
        <v>100</v>
      </c>
      <c r="G14" s="17">
        <f>G13</f>
        <v>100</v>
      </c>
      <c r="H14" s="16"/>
    </row>
    <row r="15" spans="1:9" ht="15.75" x14ac:dyDescent="0.2">
      <c r="A15" s="9"/>
      <c r="B15" s="8"/>
      <c r="C15" s="9"/>
      <c r="D15" s="17"/>
      <c r="E15" s="17"/>
      <c r="F15" s="17"/>
      <c r="G15" s="17"/>
      <c r="H15" s="16"/>
    </row>
    <row r="16" spans="1:9" ht="24" customHeight="1" x14ac:dyDescent="0.2">
      <c r="A16" s="79" t="s">
        <v>14</v>
      </c>
      <c r="B16" s="73" t="s">
        <v>15</v>
      </c>
      <c r="C16" s="9" t="s">
        <v>10</v>
      </c>
      <c r="D16" s="16">
        <f>F16+G16+H16</f>
        <v>300</v>
      </c>
      <c r="E16" s="16"/>
      <c r="F16" s="16">
        <v>100</v>
      </c>
      <c r="G16" s="16">
        <v>100</v>
      </c>
      <c r="H16" s="16">
        <v>100</v>
      </c>
    </row>
    <row r="17" spans="1:8" ht="24.6" customHeight="1" x14ac:dyDescent="0.2">
      <c r="A17" s="79"/>
      <c r="B17" s="73"/>
      <c r="C17" s="9" t="s">
        <v>11</v>
      </c>
      <c r="D17" s="16">
        <f>F17+G17+H17</f>
        <v>300</v>
      </c>
      <c r="E17" s="16"/>
      <c r="F17" s="16">
        <v>100</v>
      </c>
      <c r="G17" s="16">
        <v>100</v>
      </c>
      <c r="H17" s="16">
        <v>100</v>
      </c>
    </row>
    <row r="18" spans="1:8" ht="15.75" customHeight="1" x14ac:dyDescent="0.2">
      <c r="A18" s="9"/>
      <c r="B18" s="8"/>
      <c r="C18" s="9"/>
      <c r="D18" s="17">
        <f>SUM(D16:D17)</f>
        <v>600</v>
      </c>
      <c r="E18" s="17"/>
      <c r="F18" s="17">
        <f>SUM(F16:F17)</f>
        <v>200</v>
      </c>
      <c r="G18" s="17">
        <f>SUM(G16:G17)</f>
        <v>200</v>
      </c>
      <c r="H18" s="17">
        <f>SUM(H16:H17)</f>
        <v>200</v>
      </c>
    </row>
    <row r="19" spans="1:8" ht="15.75" x14ac:dyDescent="0.2">
      <c r="A19" s="9"/>
      <c r="B19" s="8"/>
      <c r="C19" s="9"/>
      <c r="D19" s="17"/>
      <c r="E19" s="17"/>
      <c r="F19" s="17"/>
      <c r="G19" s="17"/>
      <c r="H19" s="17"/>
    </row>
    <row r="20" spans="1:8" ht="33.6" customHeight="1" x14ac:dyDescent="0.2">
      <c r="A20" s="79" t="s">
        <v>16</v>
      </c>
      <c r="B20" s="73" t="s">
        <v>17</v>
      </c>
      <c r="C20" s="9" t="s">
        <v>10</v>
      </c>
      <c r="D20" s="16">
        <f>F20+G20+H20</f>
        <v>500</v>
      </c>
      <c r="E20" s="16"/>
      <c r="F20" s="16">
        <v>150</v>
      </c>
      <c r="G20" s="16">
        <v>150</v>
      </c>
      <c r="H20" s="16">
        <v>200</v>
      </c>
    </row>
    <row r="21" spans="1:8" ht="33" customHeight="1" x14ac:dyDescent="0.2">
      <c r="A21" s="79"/>
      <c r="B21" s="73"/>
      <c r="C21" s="9" t="s">
        <v>11</v>
      </c>
      <c r="D21" s="16">
        <f>F21+G21+H21</f>
        <v>700</v>
      </c>
      <c r="E21" s="16"/>
      <c r="F21" s="16">
        <v>250</v>
      </c>
      <c r="G21" s="16">
        <v>250</v>
      </c>
      <c r="H21" s="16">
        <v>200</v>
      </c>
    </row>
    <row r="22" spans="1:8" ht="15.75" x14ac:dyDescent="0.2">
      <c r="A22" s="9"/>
      <c r="B22" s="8"/>
      <c r="C22" s="9"/>
      <c r="D22" s="17">
        <f>D20+D21</f>
        <v>1200</v>
      </c>
      <c r="E22" s="17"/>
      <c r="F22" s="17">
        <f t="shared" ref="F22:H22" si="1">F20+F21</f>
        <v>400</v>
      </c>
      <c r="G22" s="17">
        <f t="shared" si="1"/>
        <v>400</v>
      </c>
      <c r="H22" s="17">
        <f t="shared" si="1"/>
        <v>400</v>
      </c>
    </row>
    <row r="23" spans="1:8" ht="15.75" x14ac:dyDescent="0.2">
      <c r="A23" s="9"/>
      <c r="B23" s="8"/>
      <c r="C23" s="9"/>
      <c r="D23" s="17"/>
      <c r="E23" s="17"/>
      <c r="F23" s="17"/>
      <c r="G23" s="17"/>
      <c r="H23" s="17"/>
    </row>
    <row r="24" spans="1:8" ht="35.25" customHeight="1" x14ac:dyDescent="0.2">
      <c r="A24" s="79" t="s">
        <v>18</v>
      </c>
      <c r="B24" s="73" t="s">
        <v>57</v>
      </c>
      <c r="C24" s="9" t="s">
        <v>19</v>
      </c>
      <c r="D24" s="16">
        <f>F24+G24</f>
        <v>2000</v>
      </c>
      <c r="E24" s="16"/>
      <c r="F24" s="16">
        <v>1000</v>
      </c>
      <c r="G24" s="16">
        <v>1000</v>
      </c>
      <c r="H24" s="17"/>
    </row>
    <row r="25" spans="1:8" ht="42.75" customHeight="1" x14ac:dyDescent="0.2">
      <c r="A25" s="83"/>
      <c r="B25" s="74"/>
      <c r="C25" s="9" t="s">
        <v>11</v>
      </c>
      <c r="D25" s="16">
        <f>F25+G25</f>
        <v>2000</v>
      </c>
      <c r="E25" s="16"/>
      <c r="F25" s="16">
        <v>1000</v>
      </c>
      <c r="G25" s="16">
        <v>1000</v>
      </c>
      <c r="H25" s="16"/>
    </row>
    <row r="26" spans="1:8" ht="15.75" x14ac:dyDescent="0.2">
      <c r="A26" s="9"/>
      <c r="B26" s="8"/>
      <c r="C26" s="9"/>
      <c r="D26" s="17">
        <f>D24+D25</f>
        <v>4000</v>
      </c>
      <c r="E26" s="17"/>
      <c r="F26" s="17">
        <f t="shared" ref="F26:G26" si="2">F24+F25</f>
        <v>2000</v>
      </c>
      <c r="G26" s="17">
        <f t="shared" si="2"/>
        <v>2000</v>
      </c>
      <c r="H26" s="17"/>
    </row>
    <row r="27" spans="1:8" ht="15.75" x14ac:dyDescent="0.2">
      <c r="A27" s="9"/>
      <c r="B27" s="8"/>
      <c r="C27" s="9"/>
      <c r="D27" s="16"/>
      <c r="E27" s="16"/>
      <c r="F27" s="16"/>
      <c r="G27" s="16"/>
      <c r="H27" s="16"/>
    </row>
    <row r="28" spans="1:8" ht="64.900000000000006" customHeight="1" x14ac:dyDescent="0.2">
      <c r="A28" s="9" t="s">
        <v>20</v>
      </c>
      <c r="B28" s="8" t="s">
        <v>21</v>
      </c>
      <c r="C28" s="9" t="s">
        <v>11</v>
      </c>
      <c r="D28" s="16">
        <f>F28+G28</f>
        <v>500</v>
      </c>
      <c r="E28" s="16"/>
      <c r="F28" s="16">
        <v>250</v>
      </c>
      <c r="G28" s="16">
        <v>250</v>
      </c>
      <c r="H28" s="16"/>
    </row>
    <row r="29" spans="1:8" ht="15.75" x14ac:dyDescent="0.2">
      <c r="A29" s="9"/>
      <c r="B29" s="8"/>
      <c r="C29" s="9"/>
      <c r="D29" s="17">
        <f>D28</f>
        <v>500</v>
      </c>
      <c r="E29" s="17"/>
      <c r="F29" s="17">
        <f>F28</f>
        <v>250</v>
      </c>
      <c r="G29" s="17">
        <f>G28</f>
        <v>250</v>
      </c>
      <c r="H29" s="17"/>
    </row>
    <row r="30" spans="1:8" ht="15.75" x14ac:dyDescent="0.2">
      <c r="A30" s="9"/>
      <c r="B30" s="8"/>
      <c r="C30" s="9"/>
      <c r="D30" s="16"/>
      <c r="E30" s="16"/>
      <c r="F30" s="16"/>
      <c r="G30" s="16"/>
      <c r="H30" s="16"/>
    </row>
    <row r="31" spans="1:8" ht="65.45" customHeight="1" x14ac:dyDescent="0.2">
      <c r="A31" s="9" t="s">
        <v>22</v>
      </c>
      <c r="B31" s="8" t="s">
        <v>23</v>
      </c>
      <c r="C31" s="9" t="s">
        <v>11</v>
      </c>
      <c r="D31" s="16">
        <f>F31+G31</f>
        <v>300</v>
      </c>
      <c r="E31" s="16"/>
      <c r="F31" s="16">
        <v>150</v>
      </c>
      <c r="G31" s="16">
        <v>150</v>
      </c>
      <c r="H31" s="16"/>
    </row>
    <row r="32" spans="1:8" ht="15.75" x14ac:dyDescent="0.2">
      <c r="A32" s="9"/>
      <c r="B32" s="8"/>
      <c r="C32" s="9"/>
      <c r="D32" s="17">
        <f>D31</f>
        <v>300</v>
      </c>
      <c r="E32" s="17"/>
      <c r="F32" s="17">
        <f>F31</f>
        <v>150</v>
      </c>
      <c r="G32" s="17">
        <f>G31</f>
        <v>150</v>
      </c>
      <c r="H32" s="16"/>
    </row>
    <row r="33" spans="1:9" ht="15.75" x14ac:dyDescent="0.2">
      <c r="A33" s="9"/>
      <c r="B33" s="8"/>
      <c r="C33" s="9"/>
      <c r="D33" s="16"/>
      <c r="E33" s="16"/>
      <c r="F33" s="16"/>
      <c r="G33" s="16"/>
      <c r="H33" s="16"/>
    </row>
    <row r="34" spans="1:9" s="12" customFormat="1" ht="30" customHeight="1" x14ac:dyDescent="0.2">
      <c r="A34" s="80" t="s">
        <v>24</v>
      </c>
      <c r="B34" s="81" t="s">
        <v>56</v>
      </c>
      <c r="C34" s="13" t="s">
        <v>19</v>
      </c>
      <c r="D34" s="18">
        <f>F34+G34+H34</f>
        <v>1250</v>
      </c>
      <c r="E34" s="18"/>
      <c r="F34" s="18">
        <v>625</v>
      </c>
      <c r="G34" s="18">
        <v>625</v>
      </c>
      <c r="H34" s="18"/>
    </row>
    <row r="35" spans="1:9" s="12" customFormat="1" ht="27.75" customHeight="1" x14ac:dyDescent="0.2">
      <c r="A35" s="84"/>
      <c r="B35" s="82"/>
      <c r="C35" s="15" t="s">
        <v>10</v>
      </c>
      <c r="D35" s="18">
        <f t="shared" ref="D35:D37" si="3">F35+G35+H35</f>
        <v>750</v>
      </c>
      <c r="E35" s="19"/>
      <c r="F35" s="19">
        <v>375</v>
      </c>
      <c r="G35" s="19">
        <v>375</v>
      </c>
      <c r="H35" s="18"/>
      <c r="I35" s="14"/>
    </row>
    <row r="36" spans="1:9" s="12" customFormat="1" ht="23.25" customHeight="1" x14ac:dyDescent="0.2">
      <c r="A36" s="84"/>
      <c r="B36" s="82"/>
      <c r="C36" s="15" t="s">
        <v>11</v>
      </c>
      <c r="D36" s="18">
        <f t="shared" si="3"/>
        <v>500</v>
      </c>
      <c r="E36" s="19"/>
      <c r="F36" s="19">
        <v>250</v>
      </c>
      <c r="G36" s="19">
        <v>250</v>
      </c>
      <c r="H36" s="18"/>
    </row>
    <row r="37" spans="1:9" s="12" customFormat="1" ht="15.75" x14ac:dyDescent="0.2">
      <c r="A37" s="13"/>
      <c r="B37" s="15"/>
      <c r="C37" s="15"/>
      <c r="D37" s="20">
        <f t="shared" si="3"/>
        <v>2500</v>
      </c>
      <c r="E37" s="20"/>
      <c r="F37" s="20">
        <f>F34+F35+F36</f>
        <v>1250</v>
      </c>
      <c r="G37" s="20">
        <f>G34+G35+G36</f>
        <v>1250</v>
      </c>
      <c r="H37" s="18"/>
    </row>
    <row r="38" spans="1:9" ht="15.75" x14ac:dyDescent="0.2">
      <c r="A38" s="9"/>
      <c r="B38" s="8"/>
      <c r="C38" s="8"/>
      <c r="D38" s="16"/>
      <c r="E38" s="21"/>
      <c r="F38" s="21"/>
      <c r="G38" s="21"/>
      <c r="H38" s="16"/>
    </row>
    <row r="39" spans="1:9" ht="49.9" customHeight="1" x14ac:dyDescent="0.2">
      <c r="A39" s="9" t="s">
        <v>25</v>
      </c>
      <c r="B39" s="8" t="s">
        <v>26</v>
      </c>
      <c r="C39" s="8" t="s">
        <v>11</v>
      </c>
      <c r="D39" s="16">
        <f>F39+G39+H39</f>
        <v>1000</v>
      </c>
      <c r="E39" s="21"/>
      <c r="F39" s="21">
        <v>300</v>
      </c>
      <c r="G39" s="21">
        <v>300</v>
      </c>
      <c r="H39" s="16">
        <v>400</v>
      </c>
    </row>
    <row r="40" spans="1:9" ht="15.75" x14ac:dyDescent="0.2">
      <c r="A40" s="9"/>
      <c r="B40" s="8"/>
      <c r="C40" s="8"/>
      <c r="D40" s="17">
        <f>D39</f>
        <v>1000</v>
      </c>
      <c r="E40" s="17"/>
      <c r="F40" s="17">
        <f>F39</f>
        <v>300</v>
      </c>
      <c r="G40" s="17">
        <f>G39</f>
        <v>300</v>
      </c>
      <c r="H40" s="17">
        <f>H39</f>
        <v>400</v>
      </c>
    </row>
    <row r="41" spans="1:9" ht="15.75" x14ac:dyDescent="0.2">
      <c r="A41" s="9"/>
      <c r="B41" s="8"/>
      <c r="C41" s="8"/>
      <c r="D41" s="16"/>
      <c r="E41" s="21"/>
      <c r="F41" s="21"/>
      <c r="G41" s="21"/>
      <c r="H41" s="16"/>
    </row>
    <row r="42" spans="1:9" s="12" customFormat="1" ht="21" customHeight="1" x14ac:dyDescent="0.2">
      <c r="A42" s="80" t="s">
        <v>27</v>
      </c>
      <c r="B42" s="81" t="s">
        <v>28</v>
      </c>
      <c r="C42" s="15" t="s">
        <v>19</v>
      </c>
      <c r="D42" s="18">
        <f>F42+G42+H42</f>
        <v>300</v>
      </c>
      <c r="E42" s="19"/>
      <c r="F42" s="19">
        <v>150</v>
      </c>
      <c r="G42" s="19">
        <v>150</v>
      </c>
      <c r="H42" s="18"/>
    </row>
    <row r="43" spans="1:9" s="12" customFormat="1" ht="26.25" customHeight="1" x14ac:dyDescent="0.2">
      <c r="A43" s="84"/>
      <c r="B43" s="82"/>
      <c r="C43" s="13" t="s">
        <v>10</v>
      </c>
      <c r="D43" s="18">
        <f t="shared" ref="D43:D44" si="4">F43+G43+H43</f>
        <v>2800</v>
      </c>
      <c r="E43" s="18"/>
      <c r="F43" s="18">
        <v>150</v>
      </c>
      <c r="G43" s="18">
        <v>150</v>
      </c>
      <c r="H43" s="18">
        <v>2500</v>
      </c>
    </row>
    <row r="44" spans="1:9" s="12" customFormat="1" ht="17.45" customHeight="1" x14ac:dyDescent="0.2">
      <c r="A44" s="13"/>
      <c r="B44" s="15"/>
      <c r="C44" s="13"/>
      <c r="D44" s="20">
        <f t="shared" si="4"/>
        <v>3100</v>
      </c>
      <c r="E44" s="20"/>
      <c r="F44" s="20">
        <f>F43+F42</f>
        <v>300</v>
      </c>
      <c r="G44" s="20">
        <f t="shared" ref="G44:H44" si="5">G43+G42</f>
        <v>300</v>
      </c>
      <c r="H44" s="20">
        <f t="shared" si="5"/>
        <v>2500</v>
      </c>
    </row>
    <row r="45" spans="1:9" ht="17.45" customHeight="1" x14ac:dyDescent="0.2">
      <c r="A45" s="9"/>
      <c r="B45" s="8"/>
      <c r="C45" s="9"/>
      <c r="D45" s="17"/>
      <c r="E45" s="17"/>
      <c r="F45" s="17"/>
      <c r="G45" s="17"/>
      <c r="H45" s="17"/>
    </row>
    <row r="46" spans="1:9" s="12" customFormat="1" ht="52.5" customHeight="1" x14ac:dyDescent="0.2">
      <c r="A46" s="13" t="s">
        <v>61</v>
      </c>
      <c r="B46" s="15" t="s">
        <v>62</v>
      </c>
      <c r="C46" s="13" t="s">
        <v>19</v>
      </c>
      <c r="D46" s="18">
        <f>F46+G46+H46</f>
        <v>300</v>
      </c>
      <c r="E46" s="18"/>
      <c r="F46" s="18">
        <v>150</v>
      </c>
      <c r="G46" s="18">
        <v>150</v>
      </c>
      <c r="H46" s="20"/>
    </row>
    <row r="47" spans="1:9" ht="16.5" customHeight="1" x14ac:dyDescent="0.2">
      <c r="A47" s="9"/>
      <c r="B47" s="8"/>
      <c r="C47" s="9"/>
      <c r="D47" s="17">
        <f>D46</f>
        <v>300</v>
      </c>
      <c r="E47" s="17"/>
      <c r="F47" s="17">
        <f t="shared" ref="F47:G47" si="6">F46</f>
        <v>150</v>
      </c>
      <c r="G47" s="17">
        <f t="shared" si="6"/>
        <v>150</v>
      </c>
      <c r="H47" s="17"/>
    </row>
    <row r="48" spans="1:9" ht="17.45" customHeight="1" x14ac:dyDescent="0.2">
      <c r="A48" s="9"/>
      <c r="B48" s="8"/>
      <c r="C48" s="9"/>
      <c r="D48" s="16"/>
      <c r="E48" s="16"/>
      <c r="F48" s="16"/>
      <c r="G48" s="16"/>
      <c r="H48" s="16"/>
    </row>
    <row r="49" spans="1:9" s="12" customFormat="1" ht="17.45" customHeight="1" x14ac:dyDescent="0.2">
      <c r="A49" s="79" t="s">
        <v>29</v>
      </c>
      <c r="B49" s="73" t="s">
        <v>30</v>
      </c>
      <c r="C49" s="13" t="s">
        <v>19</v>
      </c>
      <c r="D49" s="18">
        <f>F49+G49+H49</f>
        <v>1000</v>
      </c>
      <c r="E49" s="18"/>
      <c r="F49" s="18">
        <v>500</v>
      </c>
      <c r="G49" s="18">
        <v>500</v>
      </c>
      <c r="H49" s="18"/>
    </row>
    <row r="50" spans="1:9" ht="33.75" customHeight="1" x14ac:dyDescent="0.2">
      <c r="A50" s="83"/>
      <c r="B50" s="74"/>
      <c r="C50" s="9" t="s">
        <v>10</v>
      </c>
      <c r="D50" s="16">
        <f>F50+G50+H50</f>
        <v>1500</v>
      </c>
      <c r="E50" s="16"/>
      <c r="F50" s="16">
        <v>500</v>
      </c>
      <c r="G50" s="16">
        <v>500</v>
      </c>
      <c r="H50" s="16">
        <v>500</v>
      </c>
    </row>
    <row r="51" spans="1:9" ht="21" customHeight="1" x14ac:dyDescent="0.2">
      <c r="A51" s="83"/>
      <c r="B51" s="74"/>
      <c r="C51" s="8" t="s">
        <v>11</v>
      </c>
      <c r="D51" s="16">
        <f>F51+G51+H51</f>
        <v>2000</v>
      </c>
      <c r="E51" s="16"/>
      <c r="F51" s="16">
        <v>750</v>
      </c>
      <c r="G51" s="16">
        <v>750</v>
      </c>
      <c r="H51" s="16">
        <v>500</v>
      </c>
      <c r="I51" s="4"/>
    </row>
    <row r="52" spans="1:9" ht="15.75" x14ac:dyDescent="0.2">
      <c r="A52" s="9"/>
      <c r="B52" s="8"/>
      <c r="C52" s="8"/>
      <c r="D52" s="17">
        <f>D49+D50+D51</f>
        <v>4500</v>
      </c>
      <c r="E52" s="17"/>
      <c r="F52" s="17">
        <f t="shared" ref="F52:H52" si="7">F49+F50+F51</f>
        <v>1750</v>
      </c>
      <c r="G52" s="17">
        <f t="shared" si="7"/>
        <v>1750</v>
      </c>
      <c r="H52" s="17">
        <f t="shared" si="7"/>
        <v>1000</v>
      </c>
      <c r="I52" s="4"/>
    </row>
    <row r="53" spans="1:9" ht="15.75" x14ac:dyDescent="0.2">
      <c r="A53" s="9"/>
      <c r="B53" s="8"/>
      <c r="C53" s="8"/>
      <c r="D53" s="16"/>
      <c r="E53" s="16"/>
      <c r="F53" s="16"/>
      <c r="G53" s="16"/>
      <c r="H53" s="16"/>
      <c r="I53" s="4"/>
    </row>
    <row r="54" spans="1:9" ht="72.75" customHeight="1" x14ac:dyDescent="0.2">
      <c r="A54" s="79" t="s">
        <v>31</v>
      </c>
      <c r="B54" s="73" t="s">
        <v>55</v>
      </c>
      <c r="C54" s="9" t="s">
        <v>10</v>
      </c>
      <c r="D54" s="16">
        <f>G54+H54</f>
        <v>10000</v>
      </c>
      <c r="E54" s="16"/>
      <c r="F54" s="16"/>
      <c r="G54" s="16">
        <v>7000</v>
      </c>
      <c r="H54" s="16">
        <v>3000</v>
      </c>
    </row>
    <row r="55" spans="1:9" ht="62.25" customHeight="1" x14ac:dyDescent="0.2">
      <c r="A55" s="79"/>
      <c r="B55" s="73"/>
      <c r="C55" s="9" t="s">
        <v>11</v>
      </c>
      <c r="D55" s="16">
        <f>G55+H55</f>
        <v>25000</v>
      </c>
      <c r="E55" s="16"/>
      <c r="F55" s="16"/>
      <c r="G55" s="16">
        <v>20000</v>
      </c>
      <c r="H55" s="16">
        <v>5000</v>
      </c>
    </row>
    <row r="56" spans="1:9" ht="15.75" x14ac:dyDescent="0.2">
      <c r="A56" s="9"/>
      <c r="B56" s="8"/>
      <c r="C56" s="9"/>
      <c r="D56" s="17">
        <f>SUM(D54:D55)</f>
        <v>35000</v>
      </c>
      <c r="E56" s="17"/>
      <c r="F56" s="17"/>
      <c r="G56" s="17">
        <f>SUM(G54:G55)</f>
        <v>27000</v>
      </c>
      <c r="H56" s="17">
        <f>SUM(H54:H55)</f>
        <v>8000</v>
      </c>
    </row>
    <row r="57" spans="1:9" ht="12.75" customHeight="1" x14ac:dyDescent="0.2">
      <c r="A57" s="9"/>
      <c r="B57" s="8"/>
      <c r="C57" s="9"/>
      <c r="D57" s="16"/>
      <c r="E57" s="16"/>
      <c r="F57" s="16"/>
      <c r="G57" s="16"/>
      <c r="H57" s="16"/>
    </row>
    <row r="58" spans="1:9" s="12" customFormat="1" ht="43.5" customHeight="1" x14ac:dyDescent="0.2">
      <c r="A58" s="80" t="s">
        <v>32</v>
      </c>
      <c r="B58" s="81" t="s">
        <v>33</v>
      </c>
      <c r="C58" s="13" t="s">
        <v>19</v>
      </c>
      <c r="D58" s="18">
        <f>F58+G58+H58</f>
        <v>13380</v>
      </c>
      <c r="E58" s="18"/>
      <c r="F58" s="18">
        <v>6690</v>
      </c>
      <c r="G58" s="18">
        <v>6690</v>
      </c>
      <c r="H58" s="18"/>
      <c r="I58" s="14"/>
    </row>
    <row r="59" spans="1:9" s="12" customFormat="1" ht="20.25" customHeight="1" x14ac:dyDescent="0.2">
      <c r="A59" s="84"/>
      <c r="B59" s="82"/>
      <c r="C59" s="13" t="s">
        <v>10</v>
      </c>
      <c r="D59" s="18">
        <f t="shared" ref="D59:D60" si="8">F59+G59+H59</f>
        <v>18304</v>
      </c>
      <c r="E59" s="18"/>
      <c r="F59" s="18">
        <v>6691</v>
      </c>
      <c r="G59" s="18">
        <v>11613</v>
      </c>
      <c r="H59" s="18"/>
      <c r="I59" s="14"/>
    </row>
    <row r="60" spans="1:9" s="12" customFormat="1" ht="18.600000000000001" customHeight="1" x14ac:dyDescent="0.2">
      <c r="A60" s="13"/>
      <c r="B60" s="15"/>
      <c r="C60" s="13"/>
      <c r="D60" s="20">
        <f t="shared" si="8"/>
        <v>24993</v>
      </c>
      <c r="E60" s="20"/>
      <c r="F60" s="20">
        <f>SUM(F58:F58)</f>
        <v>6690</v>
      </c>
      <c r="G60" s="20">
        <f>SUM(G58:G59)</f>
        <v>18303</v>
      </c>
      <c r="H60" s="20"/>
      <c r="I60" s="14"/>
    </row>
    <row r="61" spans="1:9" s="12" customFormat="1" ht="14.25" customHeight="1" x14ac:dyDescent="0.2">
      <c r="A61" s="13"/>
      <c r="B61" s="15"/>
      <c r="C61" s="13"/>
      <c r="D61" s="18"/>
      <c r="E61" s="18"/>
      <c r="F61" s="18"/>
      <c r="G61" s="18"/>
      <c r="H61" s="18"/>
      <c r="I61" s="14"/>
    </row>
    <row r="62" spans="1:9" s="12" customFormat="1" ht="32.25" customHeight="1" x14ac:dyDescent="0.25">
      <c r="A62" s="15" t="s">
        <v>34</v>
      </c>
      <c r="B62" s="15" t="s">
        <v>35</v>
      </c>
      <c r="C62" s="15" t="s">
        <v>10</v>
      </c>
      <c r="D62" s="18">
        <f>E62+F62+G62+H62</f>
        <v>1680</v>
      </c>
      <c r="E62" s="19"/>
      <c r="F62" s="19">
        <v>700</v>
      </c>
      <c r="G62" s="19">
        <v>980</v>
      </c>
      <c r="H62" s="22"/>
      <c r="I62" s="14"/>
    </row>
    <row r="63" spans="1:9" s="12" customFormat="1" ht="15.75" x14ac:dyDescent="0.2">
      <c r="A63" s="15"/>
      <c r="B63" s="15"/>
      <c r="C63" s="15"/>
      <c r="D63" s="20">
        <f>D62</f>
        <v>1680</v>
      </c>
      <c r="E63" s="20"/>
      <c r="F63" s="20">
        <f>F62</f>
        <v>700</v>
      </c>
      <c r="G63" s="20">
        <f>G62</f>
        <v>980</v>
      </c>
      <c r="H63" s="20"/>
      <c r="I63" s="14"/>
    </row>
    <row r="64" spans="1:9" s="12" customFormat="1" ht="12.75" customHeight="1" x14ac:dyDescent="0.25">
      <c r="A64" s="15"/>
      <c r="B64" s="15"/>
      <c r="C64" s="15"/>
      <c r="D64" s="18"/>
      <c r="E64" s="19"/>
      <c r="F64" s="19"/>
      <c r="G64" s="19"/>
      <c r="H64" s="22"/>
      <c r="I64" s="14"/>
    </row>
    <row r="65" spans="1:11" s="12" customFormat="1" ht="24.75" customHeight="1" x14ac:dyDescent="0.2">
      <c r="A65" s="73" t="s">
        <v>36</v>
      </c>
      <c r="B65" s="73" t="s">
        <v>37</v>
      </c>
      <c r="C65" s="15" t="s">
        <v>19</v>
      </c>
      <c r="D65" s="18">
        <f t="shared" ref="D65:D67" si="9">SUM(E65:H65)</f>
        <v>303342</v>
      </c>
      <c r="E65" s="19">
        <v>50000</v>
      </c>
      <c r="F65" s="19">
        <v>64260</v>
      </c>
      <c r="G65" s="19">
        <v>12612</v>
      </c>
      <c r="H65" s="19">
        <v>176470</v>
      </c>
      <c r="I65" s="14"/>
    </row>
    <row r="66" spans="1:11" ht="20.25" customHeight="1" x14ac:dyDescent="0.2">
      <c r="A66" s="73"/>
      <c r="B66" s="74"/>
      <c r="C66" s="8" t="s">
        <v>10</v>
      </c>
      <c r="D66" s="16">
        <f t="shared" si="9"/>
        <v>224710</v>
      </c>
      <c r="E66" s="21"/>
      <c r="F66" s="21">
        <v>60360</v>
      </c>
      <c r="G66" s="21">
        <v>25870</v>
      </c>
      <c r="H66" s="21">
        <v>138480</v>
      </c>
      <c r="I66" s="4"/>
    </row>
    <row r="67" spans="1:11" ht="15" customHeight="1" x14ac:dyDescent="0.2">
      <c r="A67" s="73"/>
      <c r="B67" s="74"/>
      <c r="C67" s="8" t="s">
        <v>11</v>
      </c>
      <c r="D67" s="16">
        <f t="shared" si="9"/>
        <v>292510</v>
      </c>
      <c r="E67" s="21"/>
      <c r="F67" s="21">
        <v>8230</v>
      </c>
      <c r="G67" s="21">
        <v>3530</v>
      </c>
      <c r="H67" s="21">
        <v>280750</v>
      </c>
      <c r="I67" s="4"/>
    </row>
    <row r="68" spans="1:11" ht="15.75" customHeight="1" x14ac:dyDescent="0.2">
      <c r="A68" s="8"/>
      <c r="B68" s="8"/>
      <c r="C68" s="8"/>
      <c r="D68" s="17">
        <f>SUM(D65:D67)</f>
        <v>820562</v>
      </c>
      <c r="E68" s="17">
        <f>SUM(E65:E67)</f>
        <v>50000</v>
      </c>
      <c r="F68" s="17">
        <f>SUM(F65:F67)</f>
        <v>132850</v>
      </c>
      <c r="G68" s="17">
        <f>SUM(G65:G67)</f>
        <v>42012</v>
      </c>
      <c r="H68" s="17">
        <f>SUM(H65:H67)</f>
        <v>595700</v>
      </c>
      <c r="I68" s="4"/>
    </row>
    <row r="69" spans="1:11" ht="11.25" customHeight="1" x14ac:dyDescent="0.2">
      <c r="A69" s="8"/>
      <c r="B69" s="8"/>
      <c r="C69" s="8"/>
      <c r="D69" s="16"/>
      <c r="E69" s="21"/>
      <c r="F69" s="21"/>
      <c r="G69" s="21"/>
      <c r="H69" s="21"/>
      <c r="I69" s="4"/>
    </row>
    <row r="70" spans="1:11" s="12" customFormat="1" ht="15.75" x14ac:dyDescent="0.25">
      <c r="A70" s="81" t="s">
        <v>38</v>
      </c>
      <c r="B70" s="81" t="s">
        <v>39</v>
      </c>
      <c r="C70" s="15" t="s">
        <v>19</v>
      </c>
      <c r="D70" s="18">
        <f>E70+F70+G70+H70</f>
        <v>313394</v>
      </c>
      <c r="E70" s="19">
        <v>259200</v>
      </c>
      <c r="F70" s="19">
        <v>20160</v>
      </c>
      <c r="G70" s="19">
        <v>34034</v>
      </c>
      <c r="H70" s="22"/>
      <c r="I70" s="14"/>
    </row>
    <row r="71" spans="1:11" s="12" customFormat="1" ht="15.75" x14ac:dyDescent="0.25">
      <c r="A71" s="81"/>
      <c r="B71" s="82"/>
      <c r="C71" s="15" t="s">
        <v>10</v>
      </c>
      <c r="D71" s="18">
        <f t="shared" ref="D71:D73" si="10">E71+F71+G71+H71</f>
        <v>156000</v>
      </c>
      <c r="E71" s="19">
        <v>140400</v>
      </c>
      <c r="F71" s="19">
        <v>10920</v>
      </c>
      <c r="G71" s="19">
        <v>4680</v>
      </c>
      <c r="H71" s="22"/>
      <c r="I71" s="14"/>
    </row>
    <row r="72" spans="1:11" s="12" customFormat="1" ht="15.75" x14ac:dyDescent="0.25">
      <c r="A72" s="81"/>
      <c r="B72" s="82"/>
      <c r="C72" s="15" t="s">
        <v>11</v>
      </c>
      <c r="D72" s="18">
        <f t="shared" si="10"/>
        <v>10480</v>
      </c>
      <c r="E72" s="19">
        <v>5680</v>
      </c>
      <c r="F72" s="19">
        <v>3360</v>
      </c>
      <c r="G72" s="19">
        <v>1440</v>
      </c>
      <c r="H72" s="22"/>
      <c r="I72" s="14"/>
    </row>
    <row r="73" spans="1:11" s="12" customFormat="1" ht="15.75" x14ac:dyDescent="0.25">
      <c r="A73" s="15"/>
      <c r="B73" s="15"/>
      <c r="C73" s="15"/>
      <c r="D73" s="20">
        <f t="shared" si="10"/>
        <v>479874</v>
      </c>
      <c r="E73" s="20">
        <f>SUM(E70:E72)</f>
        <v>405280</v>
      </c>
      <c r="F73" s="20">
        <f>SUM(F70:F72)</f>
        <v>34440</v>
      </c>
      <c r="G73" s="20">
        <f>SUM(G70:G72)</f>
        <v>40154</v>
      </c>
      <c r="H73" s="22"/>
      <c r="I73" s="14"/>
    </row>
    <row r="74" spans="1:11" ht="15.75" x14ac:dyDescent="0.25">
      <c r="A74" s="8"/>
      <c r="B74" s="8"/>
      <c r="C74" s="8"/>
      <c r="D74" s="16"/>
      <c r="E74" s="21"/>
      <c r="F74" s="21"/>
      <c r="G74" s="21"/>
      <c r="H74" s="23"/>
      <c r="I74" s="4"/>
    </row>
    <row r="75" spans="1:11" s="12" customFormat="1" ht="32.25" customHeight="1" x14ac:dyDescent="0.2">
      <c r="A75" s="81" t="s">
        <v>40</v>
      </c>
      <c r="B75" s="81" t="s">
        <v>72</v>
      </c>
      <c r="C75" s="15" t="s">
        <v>19</v>
      </c>
      <c r="D75" s="18">
        <f>SUM(E75:H75)</f>
        <v>250509.5</v>
      </c>
      <c r="E75" s="18">
        <v>232189.5</v>
      </c>
      <c r="F75" s="18">
        <v>12820</v>
      </c>
      <c r="G75" s="18">
        <v>5500</v>
      </c>
      <c r="H75" s="18"/>
      <c r="I75" s="14"/>
      <c r="K75" s="14"/>
    </row>
    <row r="76" spans="1:11" s="12" customFormat="1" ht="23.25" customHeight="1" x14ac:dyDescent="0.2">
      <c r="A76" s="81"/>
      <c r="B76" s="82"/>
      <c r="C76" s="15" t="s">
        <v>10</v>
      </c>
      <c r="D76" s="18">
        <f t="shared" ref="D76:D77" si="11">SUM(E76:H76)</f>
        <v>196760</v>
      </c>
      <c r="E76" s="18">
        <v>176970</v>
      </c>
      <c r="F76" s="18">
        <v>13850</v>
      </c>
      <c r="G76" s="18">
        <v>5940</v>
      </c>
      <c r="H76" s="18"/>
      <c r="I76" s="14"/>
    </row>
    <row r="77" spans="1:11" s="12" customFormat="1" ht="15.75" x14ac:dyDescent="0.2">
      <c r="A77" s="13"/>
      <c r="B77" s="15"/>
      <c r="C77" s="15"/>
      <c r="D77" s="20">
        <f t="shared" si="11"/>
        <v>447269.5</v>
      </c>
      <c r="E77" s="20">
        <f>SUM(E75:E76)</f>
        <v>409159.5</v>
      </c>
      <c r="F77" s="20">
        <f>SUM(F75:F76)</f>
        <v>26670</v>
      </c>
      <c r="G77" s="20">
        <f>SUM(G75:G76)</f>
        <v>11440</v>
      </c>
      <c r="H77" s="18"/>
      <c r="I77" s="14"/>
    </row>
    <row r="78" spans="1:11" ht="15.75" x14ac:dyDescent="0.2">
      <c r="A78" s="9"/>
      <c r="B78" s="8"/>
      <c r="C78" s="15"/>
      <c r="D78" s="18"/>
      <c r="E78" s="18"/>
      <c r="F78" s="18"/>
      <c r="G78" s="18"/>
      <c r="H78" s="16"/>
      <c r="I78" s="4"/>
    </row>
    <row r="79" spans="1:11" s="12" customFormat="1" ht="27" customHeight="1" x14ac:dyDescent="0.2">
      <c r="A79" s="80" t="s">
        <v>71</v>
      </c>
      <c r="B79" s="81" t="s">
        <v>41</v>
      </c>
      <c r="C79" s="15" t="s">
        <v>19</v>
      </c>
      <c r="D79" s="18">
        <f>E79+F79+G79+H79</f>
        <v>176181</v>
      </c>
      <c r="E79" s="18">
        <v>77300</v>
      </c>
      <c r="F79" s="18">
        <v>42150</v>
      </c>
      <c r="G79" s="18">
        <v>56731</v>
      </c>
      <c r="H79" s="20"/>
    </row>
    <row r="80" spans="1:11" s="12" customFormat="1" ht="21.75" customHeight="1" x14ac:dyDescent="0.2">
      <c r="A80" s="80"/>
      <c r="B80" s="82"/>
      <c r="C80" s="15" t="s">
        <v>10</v>
      </c>
      <c r="D80" s="18">
        <f t="shared" ref="D80:D81" si="12">E80+F80+G80+H80</f>
        <v>178000</v>
      </c>
      <c r="E80" s="18">
        <v>89000</v>
      </c>
      <c r="F80" s="18">
        <v>44500</v>
      </c>
      <c r="G80" s="18">
        <v>44500</v>
      </c>
      <c r="H80" s="20"/>
    </row>
    <row r="81" spans="1:8" s="12" customFormat="1" ht="15.75" x14ac:dyDescent="0.2">
      <c r="A81" s="13"/>
      <c r="B81" s="15"/>
      <c r="C81" s="15"/>
      <c r="D81" s="20">
        <f t="shared" si="12"/>
        <v>354181</v>
      </c>
      <c r="E81" s="20">
        <f>SUM(E79:E80)</f>
        <v>166300</v>
      </c>
      <c r="F81" s="20">
        <f>SUM(F79:F80)</f>
        <v>86650</v>
      </c>
      <c r="G81" s="20">
        <f>SUM(G79:G80)</f>
        <v>101231</v>
      </c>
      <c r="H81" s="20"/>
    </row>
    <row r="82" spans="1:8" ht="15.75" x14ac:dyDescent="0.2">
      <c r="A82" s="9"/>
      <c r="B82" s="8"/>
      <c r="C82" s="8"/>
      <c r="D82" s="16"/>
      <c r="E82" s="16"/>
      <c r="F82" s="16"/>
      <c r="G82" s="16"/>
      <c r="H82" s="17"/>
    </row>
    <row r="83" spans="1:8" s="12" customFormat="1" ht="24" customHeight="1" x14ac:dyDescent="0.2">
      <c r="A83" s="80" t="s">
        <v>70</v>
      </c>
      <c r="B83" s="81" t="s">
        <v>43</v>
      </c>
      <c r="C83" s="15" t="s">
        <v>19</v>
      </c>
      <c r="D83" s="18">
        <f>E83+F83+G83+H83</f>
        <v>100610</v>
      </c>
      <c r="E83" s="18">
        <v>93670</v>
      </c>
      <c r="F83" s="18">
        <v>3470</v>
      </c>
      <c r="G83" s="18">
        <v>3470</v>
      </c>
      <c r="H83" s="20"/>
    </row>
    <row r="84" spans="1:8" s="12" customFormat="1" ht="18.75" customHeight="1" x14ac:dyDescent="0.2">
      <c r="A84" s="83"/>
      <c r="B84" s="74"/>
      <c r="C84" s="15" t="s">
        <v>10</v>
      </c>
      <c r="D84" s="18">
        <f>E84+F84+G84</f>
        <v>38524</v>
      </c>
      <c r="E84" s="18"/>
      <c r="F84" s="18">
        <v>19262</v>
      </c>
      <c r="G84" s="18">
        <v>19262</v>
      </c>
      <c r="H84" s="20"/>
    </row>
    <row r="85" spans="1:8" ht="19.5" customHeight="1" x14ac:dyDescent="0.2">
      <c r="A85" s="9"/>
      <c r="B85" s="8"/>
      <c r="C85" s="8"/>
      <c r="D85" s="17">
        <f>D83+D84</f>
        <v>139134</v>
      </c>
      <c r="E85" s="17">
        <f>E84+E83</f>
        <v>93670</v>
      </c>
      <c r="F85" s="17">
        <f t="shared" ref="F85:G85" si="13">F84+F83</f>
        <v>22732</v>
      </c>
      <c r="G85" s="17">
        <f t="shared" si="13"/>
        <v>22732</v>
      </c>
      <c r="H85" s="17"/>
    </row>
    <row r="86" spans="1:8" ht="15.75" x14ac:dyDescent="0.2">
      <c r="A86" s="9"/>
      <c r="B86" s="8"/>
      <c r="C86" s="8"/>
      <c r="D86" s="16"/>
      <c r="E86" s="16"/>
      <c r="F86" s="16"/>
      <c r="G86" s="16"/>
      <c r="H86" s="17"/>
    </row>
    <row r="87" spans="1:8" s="12" customFormat="1" ht="19.5" customHeight="1" x14ac:dyDescent="0.2">
      <c r="A87" s="80" t="s">
        <v>42</v>
      </c>
      <c r="B87" s="81" t="s">
        <v>44</v>
      </c>
      <c r="C87" s="15" t="s">
        <v>19</v>
      </c>
      <c r="D87" s="18">
        <f>E87+F87+G87+H87</f>
        <v>102634</v>
      </c>
      <c r="E87" s="18">
        <v>93670</v>
      </c>
      <c r="F87" s="18">
        <v>3470</v>
      </c>
      <c r="G87" s="18">
        <v>5494</v>
      </c>
      <c r="H87" s="20"/>
    </row>
    <row r="88" spans="1:8" s="12" customFormat="1" ht="21" customHeight="1" x14ac:dyDescent="0.2">
      <c r="A88" s="80"/>
      <c r="B88" s="82"/>
      <c r="C88" s="15" t="s">
        <v>10</v>
      </c>
      <c r="D88" s="18">
        <f t="shared" ref="D88:D89" si="14">E88+F88+G88+H88</f>
        <v>108650</v>
      </c>
      <c r="E88" s="18">
        <v>101150</v>
      </c>
      <c r="F88" s="18">
        <v>3750</v>
      </c>
      <c r="G88" s="18">
        <v>3750</v>
      </c>
      <c r="H88" s="20"/>
    </row>
    <row r="89" spans="1:8" s="12" customFormat="1" ht="18" customHeight="1" x14ac:dyDescent="0.2">
      <c r="A89" s="13"/>
      <c r="B89" s="15"/>
      <c r="C89" s="15"/>
      <c r="D89" s="20">
        <f t="shared" si="14"/>
        <v>211284</v>
      </c>
      <c r="E89" s="20">
        <f>SUM(E87:E88)</f>
        <v>194820</v>
      </c>
      <c r="F89" s="20">
        <f>SUM(F87:F88)</f>
        <v>7220</v>
      </c>
      <c r="G89" s="20">
        <f>SUM(G87:G88)</f>
        <v>9244</v>
      </c>
      <c r="H89" s="20"/>
    </row>
    <row r="90" spans="1:8" ht="12" customHeight="1" x14ac:dyDescent="0.2">
      <c r="A90" s="9"/>
      <c r="B90" s="8"/>
      <c r="C90" s="8"/>
      <c r="D90" s="16"/>
      <c r="E90" s="16"/>
      <c r="F90" s="16"/>
      <c r="G90" s="16"/>
      <c r="H90" s="17"/>
    </row>
    <row r="91" spans="1:8" s="12" customFormat="1" ht="24.75" customHeight="1" x14ac:dyDescent="0.2">
      <c r="A91" s="80" t="s">
        <v>45</v>
      </c>
      <c r="B91" s="81" t="s">
        <v>46</v>
      </c>
      <c r="C91" s="13" t="s">
        <v>19</v>
      </c>
      <c r="D91" s="18">
        <f>SUM(E91:H91)</f>
        <v>221220</v>
      </c>
      <c r="E91" s="18">
        <v>205840</v>
      </c>
      <c r="F91" s="18">
        <v>7630</v>
      </c>
      <c r="G91" s="18">
        <v>7750</v>
      </c>
      <c r="H91" s="20"/>
    </row>
    <row r="92" spans="1:8" s="12" customFormat="1" ht="23.25" customHeight="1" x14ac:dyDescent="0.2">
      <c r="A92" s="80"/>
      <c r="B92" s="82"/>
      <c r="C92" s="13" t="s">
        <v>10</v>
      </c>
      <c r="D92" s="18">
        <f t="shared" ref="D92:D93" si="15">SUM(E92:H92)</f>
        <v>237100</v>
      </c>
      <c r="E92" s="18">
        <v>220740</v>
      </c>
      <c r="F92" s="18">
        <v>8180</v>
      </c>
      <c r="G92" s="18">
        <v>8180</v>
      </c>
      <c r="H92" s="20"/>
    </row>
    <row r="93" spans="1:8" s="12" customFormat="1" ht="15.75" x14ac:dyDescent="0.2">
      <c r="A93" s="13"/>
      <c r="B93" s="15"/>
      <c r="C93" s="13"/>
      <c r="D93" s="20">
        <f t="shared" si="15"/>
        <v>458320</v>
      </c>
      <c r="E93" s="20">
        <f>SUM(E91:E92)</f>
        <v>426580</v>
      </c>
      <c r="F93" s="20">
        <f>SUM(F91:F92)</f>
        <v>15810</v>
      </c>
      <c r="G93" s="20">
        <f>SUM(G91:G92)</f>
        <v>15930</v>
      </c>
      <c r="H93" s="20"/>
    </row>
    <row r="94" spans="1:8" ht="12" customHeight="1" x14ac:dyDescent="0.2">
      <c r="A94" s="9"/>
      <c r="B94" s="8"/>
      <c r="C94" s="9"/>
      <c r="D94" s="16"/>
      <c r="E94" s="16"/>
      <c r="F94" s="16"/>
      <c r="G94" s="16"/>
      <c r="H94" s="17"/>
    </row>
    <row r="95" spans="1:8" s="12" customFormat="1" ht="36.75" customHeight="1" x14ac:dyDescent="0.2">
      <c r="A95" s="15" t="s">
        <v>69</v>
      </c>
      <c r="B95" s="15" t="s">
        <v>47</v>
      </c>
      <c r="C95" s="15" t="s">
        <v>19</v>
      </c>
      <c r="D95" s="18">
        <f>E95+F95+G95+H95</f>
        <v>57290.2</v>
      </c>
      <c r="E95" s="19">
        <v>27270</v>
      </c>
      <c r="F95" s="19">
        <v>15000</v>
      </c>
      <c r="G95" s="19">
        <v>15020.2</v>
      </c>
      <c r="H95" s="19"/>
    </row>
    <row r="96" spans="1:8" ht="15.75" x14ac:dyDescent="0.2">
      <c r="A96" s="8"/>
      <c r="B96" s="8"/>
      <c r="C96" s="8"/>
      <c r="D96" s="17">
        <f>SUM(D95:D95)</f>
        <v>57290.2</v>
      </c>
      <c r="E96" s="17">
        <f>SUM(E95:E95)</f>
        <v>27270</v>
      </c>
      <c r="F96" s="17">
        <f>SUM(F95:F95)</f>
        <v>15000</v>
      </c>
      <c r="G96" s="17">
        <f>SUM(G95:G95)</f>
        <v>15020.2</v>
      </c>
      <c r="H96" s="21"/>
    </row>
    <row r="97" spans="1:8" ht="12" customHeight="1" x14ac:dyDescent="0.2">
      <c r="A97" s="8"/>
      <c r="B97" s="8"/>
      <c r="C97" s="8"/>
      <c r="D97" s="16"/>
      <c r="E97" s="21"/>
      <c r="F97" s="21"/>
      <c r="G97" s="21"/>
      <c r="H97" s="21"/>
    </row>
    <row r="98" spans="1:8" s="12" customFormat="1" ht="21" customHeight="1" x14ac:dyDescent="0.2">
      <c r="A98" s="79" t="s">
        <v>68</v>
      </c>
      <c r="B98" s="73" t="s">
        <v>73</v>
      </c>
      <c r="C98" s="13" t="s">
        <v>19</v>
      </c>
      <c r="D98" s="18">
        <f>G98+H98</f>
        <v>44800</v>
      </c>
      <c r="E98" s="18"/>
      <c r="F98" s="18"/>
      <c r="G98" s="18">
        <v>43800</v>
      </c>
      <c r="H98" s="18">
        <v>1000</v>
      </c>
    </row>
    <row r="99" spans="1:8" ht="21.75" customHeight="1" x14ac:dyDescent="0.2">
      <c r="A99" s="79"/>
      <c r="B99" s="74"/>
      <c r="C99" s="13" t="s">
        <v>10</v>
      </c>
      <c r="D99" s="18">
        <f t="shared" ref="D99:D101" si="16">G99+H99</f>
        <v>115130</v>
      </c>
      <c r="E99" s="18"/>
      <c r="F99" s="18"/>
      <c r="G99" s="18">
        <v>113130</v>
      </c>
      <c r="H99" s="18">
        <v>2000</v>
      </c>
    </row>
    <row r="100" spans="1:8" ht="19.5" customHeight="1" x14ac:dyDescent="0.2">
      <c r="A100" s="79"/>
      <c r="B100" s="74"/>
      <c r="C100" s="13" t="s">
        <v>11</v>
      </c>
      <c r="D100" s="18">
        <f t="shared" si="16"/>
        <v>96700</v>
      </c>
      <c r="E100" s="18"/>
      <c r="F100" s="18"/>
      <c r="G100" s="18">
        <v>93700</v>
      </c>
      <c r="H100" s="18">
        <v>3000</v>
      </c>
    </row>
    <row r="101" spans="1:8" ht="15.75" x14ac:dyDescent="0.2">
      <c r="A101" s="9"/>
      <c r="B101" s="8"/>
      <c r="C101" s="13"/>
      <c r="D101" s="20">
        <f t="shared" si="16"/>
        <v>256630</v>
      </c>
      <c r="E101" s="20"/>
      <c r="F101" s="20"/>
      <c r="G101" s="20">
        <f>SUM(G98:G100)</f>
        <v>250630</v>
      </c>
      <c r="H101" s="20">
        <f>SUM(H98:H100)</f>
        <v>6000</v>
      </c>
    </row>
    <row r="102" spans="1:8" ht="15.75" x14ac:dyDescent="0.2">
      <c r="A102" s="9"/>
      <c r="B102" s="8"/>
      <c r="C102" s="9"/>
      <c r="D102" s="16"/>
      <c r="E102" s="16"/>
      <c r="F102" s="16"/>
      <c r="G102" s="16"/>
      <c r="H102" s="16"/>
    </row>
    <row r="103" spans="1:8" ht="70.5" customHeight="1" x14ac:dyDescent="0.2">
      <c r="A103" s="8" t="s">
        <v>67</v>
      </c>
      <c r="B103" s="8" t="s">
        <v>48</v>
      </c>
      <c r="C103" s="8" t="s">
        <v>11</v>
      </c>
      <c r="D103" s="21">
        <f>E103+F103+G103+H103</f>
        <v>1800</v>
      </c>
      <c r="E103" s="21">
        <v>1000</v>
      </c>
      <c r="F103" s="21">
        <v>400</v>
      </c>
      <c r="G103" s="21">
        <v>400</v>
      </c>
      <c r="H103" s="21"/>
    </row>
    <row r="104" spans="1:8" ht="15.75" x14ac:dyDescent="0.2">
      <c r="A104" s="8"/>
      <c r="B104" s="8"/>
      <c r="C104" s="8"/>
      <c r="D104" s="21">
        <f>E104+F104+G104+H104</f>
        <v>1800</v>
      </c>
      <c r="E104" s="24">
        <f>SUM(E103:E103)</f>
        <v>1000</v>
      </c>
      <c r="F104" s="24">
        <f>SUM(F103:F103)</f>
        <v>400</v>
      </c>
      <c r="G104" s="24">
        <f>SUM(G103:G103)</f>
        <v>400</v>
      </c>
      <c r="H104" s="21"/>
    </row>
    <row r="105" spans="1:8" ht="15.75" x14ac:dyDescent="0.2">
      <c r="A105" s="8"/>
      <c r="B105" s="8"/>
      <c r="C105" s="8"/>
      <c r="D105" s="21"/>
      <c r="E105" s="21"/>
      <c r="F105" s="21"/>
      <c r="G105" s="21"/>
      <c r="H105" s="21"/>
    </row>
    <row r="106" spans="1:8" ht="63.75" customHeight="1" x14ac:dyDescent="0.2">
      <c r="A106" s="73" t="s">
        <v>66</v>
      </c>
      <c r="B106" s="73" t="s">
        <v>49</v>
      </c>
      <c r="C106" s="73" t="s">
        <v>11</v>
      </c>
      <c r="D106" s="78">
        <f>E106+F106+G106+H106</f>
        <v>18400</v>
      </c>
      <c r="E106" s="78">
        <v>400</v>
      </c>
      <c r="F106" s="78">
        <v>5000</v>
      </c>
      <c r="G106" s="78">
        <v>5000</v>
      </c>
      <c r="H106" s="78">
        <v>8000</v>
      </c>
    </row>
    <row r="107" spans="1:8" ht="15.6" customHeight="1" x14ac:dyDescent="0.2">
      <c r="A107" s="73"/>
      <c r="B107" s="73"/>
      <c r="C107" s="73"/>
      <c r="D107" s="78"/>
      <c r="E107" s="78"/>
      <c r="F107" s="78"/>
      <c r="G107" s="78"/>
      <c r="H107" s="78"/>
    </row>
    <row r="108" spans="1:8" ht="15.6" customHeight="1" x14ac:dyDescent="0.2">
      <c r="A108" s="8"/>
      <c r="B108" s="8"/>
      <c r="C108" s="8"/>
      <c r="D108" s="24">
        <f>D106</f>
        <v>18400</v>
      </c>
      <c r="E108" s="24">
        <f>E106</f>
        <v>400</v>
      </c>
      <c r="F108" s="24">
        <f>F106</f>
        <v>5000</v>
      </c>
      <c r="G108" s="24">
        <f>G106</f>
        <v>5000</v>
      </c>
      <c r="H108" s="24">
        <f>H106</f>
        <v>8000</v>
      </c>
    </row>
    <row r="109" spans="1:8" ht="15.6" customHeight="1" x14ac:dyDescent="0.2">
      <c r="A109" s="8"/>
      <c r="B109" s="8"/>
      <c r="C109" s="8"/>
      <c r="D109" s="21"/>
      <c r="E109" s="21"/>
      <c r="F109" s="21"/>
      <c r="G109" s="21"/>
      <c r="H109" s="21"/>
    </row>
    <row r="110" spans="1:8" s="11" customFormat="1" ht="15.6" customHeight="1" x14ac:dyDescent="0.2">
      <c r="A110" s="73" t="s">
        <v>65</v>
      </c>
      <c r="B110" s="73" t="s">
        <v>50</v>
      </c>
      <c r="C110" s="15" t="s">
        <v>19</v>
      </c>
      <c r="D110" s="19">
        <f>E110+F110+G110+H110</f>
        <v>1000</v>
      </c>
      <c r="E110" s="19">
        <v>900</v>
      </c>
      <c r="F110" s="19">
        <v>50</v>
      </c>
      <c r="G110" s="19">
        <v>50</v>
      </c>
      <c r="H110" s="19"/>
    </row>
    <row r="111" spans="1:8" ht="18.75" customHeight="1" x14ac:dyDescent="0.2">
      <c r="A111" s="74"/>
      <c r="B111" s="74"/>
      <c r="C111" s="15" t="s">
        <v>10</v>
      </c>
      <c r="D111" s="19">
        <f t="shared" ref="D111:D112" si="17">E111+F111+G111+H111</f>
        <v>1000</v>
      </c>
      <c r="E111" s="19">
        <v>900</v>
      </c>
      <c r="F111" s="19">
        <v>50</v>
      </c>
      <c r="G111" s="19">
        <v>50</v>
      </c>
      <c r="H111" s="19"/>
    </row>
    <row r="112" spans="1:8" ht="33" customHeight="1" x14ac:dyDescent="0.2">
      <c r="A112" s="74"/>
      <c r="B112" s="74"/>
      <c r="C112" s="15" t="s">
        <v>11</v>
      </c>
      <c r="D112" s="19">
        <f t="shared" si="17"/>
        <v>1000</v>
      </c>
      <c r="E112" s="19">
        <v>900</v>
      </c>
      <c r="F112" s="19">
        <v>50</v>
      </c>
      <c r="G112" s="19">
        <v>50</v>
      </c>
      <c r="H112" s="19"/>
    </row>
    <row r="113" spans="1:12" ht="15.75" x14ac:dyDescent="0.2">
      <c r="A113" s="8"/>
      <c r="B113" s="8"/>
      <c r="C113" s="15"/>
      <c r="D113" s="25">
        <f>D110+D111+D112</f>
        <v>3000</v>
      </c>
      <c r="E113" s="25">
        <f t="shared" ref="E113:G113" si="18">E110+E111+E112</f>
        <v>2700</v>
      </c>
      <c r="F113" s="25">
        <f t="shared" si="18"/>
        <v>150</v>
      </c>
      <c r="G113" s="25">
        <f t="shared" si="18"/>
        <v>150</v>
      </c>
      <c r="H113" s="25"/>
    </row>
    <row r="114" spans="1:12" ht="15.75" x14ac:dyDescent="0.2">
      <c r="A114" s="8"/>
      <c r="B114" s="8"/>
      <c r="C114" s="8"/>
      <c r="D114" s="24"/>
      <c r="E114" s="24"/>
      <c r="F114" s="24"/>
      <c r="G114" s="24"/>
      <c r="H114" s="21"/>
    </row>
    <row r="115" spans="1:12" s="11" customFormat="1" ht="36.75" customHeight="1" x14ac:dyDescent="0.2">
      <c r="A115" s="73" t="s">
        <v>64</v>
      </c>
      <c r="B115" s="15" t="s">
        <v>51</v>
      </c>
      <c r="C115" s="15" t="s">
        <v>19</v>
      </c>
      <c r="D115" s="19">
        <f>E115+F115+G115+H115</f>
        <v>1000</v>
      </c>
      <c r="E115" s="19"/>
      <c r="F115" s="19"/>
      <c r="G115" s="19">
        <v>1000</v>
      </c>
      <c r="H115" s="19"/>
    </row>
    <row r="116" spans="1:12" ht="15.75" x14ac:dyDescent="0.2">
      <c r="A116" s="74"/>
      <c r="B116" s="8"/>
      <c r="C116" s="8"/>
      <c r="D116" s="24">
        <f>D115</f>
        <v>1000</v>
      </c>
      <c r="E116" s="24"/>
      <c r="F116" s="24"/>
      <c r="G116" s="24">
        <f t="shared" ref="G116" si="19">G115</f>
        <v>1000</v>
      </c>
      <c r="H116" s="24"/>
    </row>
    <row r="117" spans="1:12" ht="15.75" x14ac:dyDescent="0.2">
      <c r="A117" s="74"/>
      <c r="B117" s="8"/>
      <c r="C117" s="8"/>
      <c r="D117" s="21"/>
      <c r="E117" s="21"/>
      <c r="F117" s="21"/>
      <c r="G117" s="21"/>
      <c r="H117" s="21"/>
    </row>
    <row r="118" spans="1:12" ht="15.75" x14ac:dyDescent="0.25">
      <c r="A118" s="8"/>
      <c r="B118" s="5" t="s">
        <v>52</v>
      </c>
      <c r="C118" s="6" t="s">
        <v>63</v>
      </c>
      <c r="D118" s="24">
        <f>D120+D121+D122</f>
        <v>3337308.7</v>
      </c>
      <c r="E118" s="24">
        <f t="shared" ref="E118:H118" si="20">E120+E121+E122</f>
        <v>1777179.5</v>
      </c>
      <c r="F118" s="24">
        <f t="shared" si="20"/>
        <v>368853</v>
      </c>
      <c r="G118" s="24">
        <f t="shared" si="20"/>
        <v>569076.19999999995</v>
      </c>
      <c r="H118" s="24">
        <f t="shared" si="20"/>
        <v>622200</v>
      </c>
      <c r="I118" s="4"/>
      <c r="J118" s="4"/>
    </row>
    <row r="119" spans="1:12" ht="15.75" x14ac:dyDescent="0.25">
      <c r="A119" s="8"/>
      <c r="B119" s="5"/>
      <c r="C119" s="6" t="s">
        <v>53</v>
      </c>
      <c r="D119" s="24"/>
      <c r="E119" s="24"/>
      <c r="F119" s="24"/>
      <c r="G119" s="24"/>
      <c r="H119" s="24"/>
      <c r="J119" s="4"/>
    </row>
    <row r="120" spans="1:12" ht="15.75" x14ac:dyDescent="0.25">
      <c r="A120" s="8"/>
      <c r="B120" s="5"/>
      <c r="C120" s="6" t="s">
        <v>19</v>
      </c>
      <c r="D120" s="24">
        <f>D115+D110+D98+D95+D91+D87+D83+D79+D75+D70+D65+D58+D49+D46+D42+D34+D24</f>
        <v>1590210.7</v>
      </c>
      <c r="E120" s="24">
        <f t="shared" ref="E120:H120" si="21">E115+E110+E98+E95+E91+E87+E83+E79+E75+E70+E65+E58+E49+E46+E42+E34+E24</f>
        <v>1040039.5</v>
      </c>
      <c r="F120" s="24">
        <f t="shared" si="21"/>
        <v>178125</v>
      </c>
      <c r="G120" s="24">
        <f t="shared" si="21"/>
        <v>194576.2</v>
      </c>
      <c r="H120" s="24">
        <f t="shared" si="21"/>
        <v>177470</v>
      </c>
      <c r="J120" s="4"/>
    </row>
    <row r="121" spans="1:12" ht="15.75" x14ac:dyDescent="0.25">
      <c r="A121" s="8"/>
      <c r="B121" s="5"/>
      <c r="C121" s="6" t="s">
        <v>10</v>
      </c>
      <c r="D121" s="24">
        <f>D111+D99+D92+D88+D84+D80+D76+D71+D66+D62+D59+D54+D50+D43+D35+D20+D16+D9</f>
        <v>1292708</v>
      </c>
      <c r="E121" s="24">
        <f t="shared" ref="E121:H121" si="22">E111+E99+E92+E88+E84+E80+E76+E71+E66+E62+E59+E54+E50+E43+E35+E20+E16+E9</f>
        <v>729160</v>
      </c>
      <c r="F121" s="24">
        <f t="shared" si="22"/>
        <v>170038</v>
      </c>
      <c r="G121" s="24">
        <f t="shared" si="22"/>
        <v>246730</v>
      </c>
      <c r="H121" s="24">
        <f t="shared" si="22"/>
        <v>146780</v>
      </c>
      <c r="L121" s="4"/>
    </row>
    <row r="122" spans="1:12" ht="15.75" x14ac:dyDescent="0.25">
      <c r="A122" s="8"/>
      <c r="B122" s="5"/>
      <c r="C122" s="6" t="s">
        <v>11</v>
      </c>
      <c r="D122" s="24">
        <f>D112+D106+D103+D100+D72+D67+D55+D51+D39+D36+D31+D28+D25+D21+D17+D13+D10</f>
        <v>454390</v>
      </c>
      <c r="E122" s="24">
        <f t="shared" ref="E122:H122" si="23">E112+E106+E103+E100+E72+E67+E55+E51+E39+E36+E31+E28+E25+E21+E17+E13+E10</f>
        <v>7980</v>
      </c>
      <c r="F122" s="24">
        <f t="shared" si="23"/>
        <v>20690</v>
      </c>
      <c r="G122" s="24">
        <f t="shared" si="23"/>
        <v>127770</v>
      </c>
      <c r="H122" s="24">
        <f t="shared" si="23"/>
        <v>297950</v>
      </c>
      <c r="J122" s="4"/>
      <c r="K122" s="4"/>
    </row>
    <row r="123" spans="1:12" ht="15.75" x14ac:dyDescent="0.25">
      <c r="A123" s="8"/>
      <c r="B123" s="5"/>
      <c r="C123" s="6"/>
      <c r="D123" s="24"/>
      <c r="E123" s="24"/>
      <c r="F123" s="24"/>
      <c r="G123" s="24"/>
      <c r="H123" s="24"/>
      <c r="K123" s="4"/>
    </row>
    <row r="124" spans="1:12" ht="60" customHeight="1" x14ac:dyDescent="0.2">
      <c r="A124" s="75" t="s">
        <v>54</v>
      </c>
      <c r="B124" s="76"/>
      <c r="C124" s="76"/>
      <c r="D124" s="76"/>
      <c r="E124" s="76"/>
      <c r="F124" s="76"/>
      <c r="G124" s="76"/>
      <c r="H124" s="77"/>
    </row>
    <row r="125" spans="1:12" x14ac:dyDescent="0.2">
      <c r="F125" s="4"/>
    </row>
    <row r="129" spans="5:5" x14ac:dyDescent="0.2">
      <c r="E129" s="4"/>
    </row>
  </sheetData>
  <mergeCells count="53">
    <mergeCell ref="E1:H1"/>
    <mergeCell ref="B4:H4"/>
    <mergeCell ref="A7:A8"/>
    <mergeCell ref="B7:B8"/>
    <mergeCell ref="C7:C8"/>
    <mergeCell ref="D7:H7"/>
    <mergeCell ref="D2:H2"/>
    <mergeCell ref="B34:B36"/>
    <mergeCell ref="A34:A36"/>
    <mergeCell ref="B24:B25"/>
    <mergeCell ref="A24:A25"/>
    <mergeCell ref="A9:A10"/>
    <mergeCell ref="B9:B10"/>
    <mergeCell ref="A16:A17"/>
    <mergeCell ref="B16:B17"/>
    <mergeCell ref="A20:A21"/>
    <mergeCell ref="B20:B21"/>
    <mergeCell ref="B42:B43"/>
    <mergeCell ref="A42:A43"/>
    <mergeCell ref="A54:A55"/>
    <mergeCell ref="B54:B55"/>
    <mergeCell ref="A58:A59"/>
    <mergeCell ref="B58:B59"/>
    <mergeCell ref="B49:B51"/>
    <mergeCell ref="A49:A51"/>
    <mergeCell ref="A65:A67"/>
    <mergeCell ref="A70:A72"/>
    <mergeCell ref="A75:A76"/>
    <mergeCell ref="B65:B67"/>
    <mergeCell ref="B70:B72"/>
    <mergeCell ref="B75:B76"/>
    <mergeCell ref="A79:A80"/>
    <mergeCell ref="B79:B80"/>
    <mergeCell ref="A87:A88"/>
    <mergeCell ref="A91:A92"/>
    <mergeCell ref="B87:B88"/>
    <mergeCell ref="B91:B92"/>
    <mergeCell ref="A83:A84"/>
    <mergeCell ref="B83:B84"/>
    <mergeCell ref="A98:A100"/>
    <mergeCell ref="D106:D107"/>
    <mergeCell ref="A106:A107"/>
    <mergeCell ref="B106:B107"/>
    <mergeCell ref="C106:C107"/>
    <mergeCell ref="B98:B100"/>
    <mergeCell ref="B110:B112"/>
    <mergeCell ref="A110:A112"/>
    <mergeCell ref="A124:H124"/>
    <mergeCell ref="G106:G107"/>
    <mergeCell ref="H106:H107"/>
    <mergeCell ref="E106:E107"/>
    <mergeCell ref="F106:F107"/>
    <mergeCell ref="A115:A117"/>
  </mergeCells>
  <phoneticPr fontId="4" type="noConversion"/>
  <pageMargins left="0.75" right="0.75" top="0.49" bottom="0.53" header="0.32" footer="0.33"/>
  <pageSetup paperSize="9" scale="88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23"/>
  <sheetViews>
    <sheetView tabSelected="1" zoomScale="75" workbookViewId="0">
      <pane ySplit="8" topLeftCell="A207" activePane="bottomLeft" state="frozenSplit"/>
      <selection pane="bottomLeft" activeCell="I216" sqref="I216"/>
    </sheetView>
  </sheetViews>
  <sheetFormatPr defaultRowHeight="12.75" x14ac:dyDescent="0.2"/>
  <cols>
    <col min="1" max="1" width="7.5703125" style="1" customWidth="1"/>
    <col min="2" max="2" width="7.28515625" style="1" customWidth="1"/>
    <col min="3" max="3" width="36.7109375" style="1" customWidth="1"/>
    <col min="4" max="4" width="34.85546875" style="1" customWidth="1"/>
    <col min="5" max="5" width="15.7109375" style="1" customWidth="1"/>
    <col min="6" max="6" width="14.7109375" style="1" customWidth="1"/>
    <col min="7" max="7" width="26.42578125" style="1" customWidth="1"/>
    <col min="8" max="8" width="29.85546875" style="1" customWidth="1"/>
    <col min="9" max="9" width="14.85546875" style="1" bestFit="1" customWidth="1"/>
    <col min="10" max="11" width="20.140625" style="1" customWidth="1"/>
    <col min="12" max="14" width="11.5703125" style="1" bestFit="1" customWidth="1"/>
    <col min="15" max="15" width="14.7109375" style="1" customWidth="1"/>
    <col min="16" max="16384" width="9.140625" style="1"/>
  </cols>
  <sheetData>
    <row r="1" spans="1:12" ht="21" customHeight="1" x14ac:dyDescent="0.3">
      <c r="A1" s="27"/>
      <c r="B1" s="27"/>
      <c r="C1" s="27"/>
      <c r="D1" s="27"/>
      <c r="E1" s="27"/>
      <c r="F1" s="27"/>
      <c r="G1" s="27"/>
      <c r="H1" s="27"/>
      <c r="I1" s="85" t="s">
        <v>155</v>
      </c>
      <c r="J1" s="86"/>
      <c r="K1" s="86"/>
      <c r="L1" s="2"/>
    </row>
    <row r="2" spans="1:12" ht="42.75" customHeight="1" x14ac:dyDescent="0.3">
      <c r="A2" s="27"/>
      <c r="B2" s="27"/>
      <c r="C2" s="27"/>
      <c r="D2" s="27"/>
      <c r="E2" s="27"/>
      <c r="F2" s="27"/>
      <c r="G2" s="85" t="s">
        <v>58</v>
      </c>
      <c r="H2" s="88"/>
      <c r="I2" s="88"/>
      <c r="J2" s="88"/>
      <c r="K2" s="88"/>
      <c r="L2" s="2"/>
    </row>
    <row r="3" spans="1:12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"/>
    </row>
    <row r="4" spans="1:12" ht="36" customHeight="1" x14ac:dyDescent="0.3">
      <c r="A4" s="27"/>
      <c r="B4" s="27"/>
      <c r="C4" s="85" t="s">
        <v>59</v>
      </c>
      <c r="D4" s="85"/>
      <c r="E4" s="85"/>
      <c r="F4" s="85"/>
      <c r="G4" s="85"/>
      <c r="H4" s="85"/>
      <c r="I4" s="85"/>
      <c r="J4" s="85"/>
      <c r="K4" s="85"/>
      <c r="L4" s="2"/>
    </row>
    <row r="5" spans="1:12" x14ac:dyDescent="0.2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"/>
    </row>
    <row r="6" spans="1:12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2"/>
    </row>
    <row r="7" spans="1:12" ht="15.75" customHeight="1" x14ac:dyDescent="0.2">
      <c r="A7" s="87" t="s">
        <v>76</v>
      </c>
      <c r="B7" s="87" t="s">
        <v>74</v>
      </c>
      <c r="C7" s="87" t="s">
        <v>85</v>
      </c>
      <c r="D7" s="95" t="s">
        <v>77</v>
      </c>
      <c r="E7" s="92" t="s">
        <v>78</v>
      </c>
      <c r="F7" s="94"/>
      <c r="G7" s="95" t="s">
        <v>81</v>
      </c>
      <c r="H7" s="95" t="s">
        <v>82</v>
      </c>
      <c r="I7" s="92" t="s">
        <v>83</v>
      </c>
      <c r="J7" s="93"/>
      <c r="K7" s="94"/>
    </row>
    <row r="8" spans="1:12" ht="87.6" customHeight="1" x14ac:dyDescent="0.2">
      <c r="A8" s="87"/>
      <c r="B8" s="87"/>
      <c r="C8" s="87"/>
      <c r="D8" s="96"/>
      <c r="E8" s="28" t="s">
        <v>79</v>
      </c>
      <c r="F8" s="28" t="s">
        <v>80</v>
      </c>
      <c r="G8" s="96"/>
      <c r="H8" s="96" t="s">
        <v>3</v>
      </c>
      <c r="I8" s="28" t="s">
        <v>19</v>
      </c>
      <c r="J8" s="28" t="s">
        <v>10</v>
      </c>
      <c r="K8" s="28" t="s">
        <v>11</v>
      </c>
    </row>
    <row r="9" spans="1:12" ht="15.75" x14ac:dyDescent="0.2">
      <c r="A9" s="28">
        <v>1</v>
      </c>
      <c r="B9" s="28">
        <v>2</v>
      </c>
      <c r="C9" s="28">
        <v>3</v>
      </c>
      <c r="D9" s="32">
        <v>4</v>
      </c>
      <c r="E9" s="28">
        <v>5</v>
      </c>
      <c r="F9" s="28">
        <v>6</v>
      </c>
      <c r="G9" s="32">
        <v>7</v>
      </c>
      <c r="H9" s="32">
        <v>8</v>
      </c>
      <c r="I9" s="28">
        <v>9</v>
      </c>
      <c r="J9" s="28">
        <v>10</v>
      </c>
      <c r="K9" s="28">
        <v>11</v>
      </c>
    </row>
    <row r="10" spans="1:12" ht="15.75" x14ac:dyDescent="0.2">
      <c r="A10" s="28"/>
      <c r="B10" s="28"/>
      <c r="C10" s="28"/>
      <c r="D10" s="32"/>
      <c r="E10" s="28"/>
      <c r="F10" s="28"/>
      <c r="G10" s="32"/>
      <c r="H10" s="32"/>
      <c r="I10" s="28"/>
      <c r="J10" s="28"/>
      <c r="K10" s="28"/>
    </row>
    <row r="11" spans="1:12" ht="33" customHeight="1" x14ac:dyDescent="0.2">
      <c r="A11" s="89" t="s">
        <v>84</v>
      </c>
      <c r="B11" s="90"/>
      <c r="C11" s="90"/>
      <c r="D11" s="90"/>
      <c r="E11" s="90"/>
      <c r="F11" s="90"/>
      <c r="G11" s="90"/>
      <c r="H11" s="90"/>
      <c r="I11" s="90"/>
      <c r="J11" s="90"/>
      <c r="K11" s="91"/>
    </row>
    <row r="12" spans="1:12" ht="15.75" x14ac:dyDescent="0.2">
      <c r="A12" s="28"/>
      <c r="B12" s="28"/>
      <c r="C12" s="28"/>
      <c r="D12" s="32"/>
      <c r="E12" s="28"/>
      <c r="F12" s="28"/>
      <c r="G12" s="32"/>
      <c r="H12" s="32"/>
      <c r="I12" s="28"/>
      <c r="J12" s="28"/>
      <c r="K12" s="28"/>
    </row>
    <row r="13" spans="1:12" ht="157.5" x14ac:dyDescent="0.2">
      <c r="A13" s="28" t="s">
        <v>86</v>
      </c>
      <c r="B13" s="28" t="s">
        <v>31</v>
      </c>
      <c r="C13" s="28" t="s">
        <v>55</v>
      </c>
      <c r="D13" s="28" t="s">
        <v>108</v>
      </c>
      <c r="E13" s="28">
        <v>2015</v>
      </c>
      <c r="F13" s="28">
        <v>2016</v>
      </c>
      <c r="G13" s="28" t="s">
        <v>87</v>
      </c>
      <c r="H13" s="33">
        <f>I13+J13+K13</f>
        <v>35000</v>
      </c>
      <c r="I13" s="33"/>
      <c r="J13" s="33">
        <f>J18+J17+J16+J15</f>
        <v>10000</v>
      </c>
      <c r="K13" s="33">
        <f>K18+K17+K16+K15</f>
        <v>25000</v>
      </c>
    </row>
    <row r="14" spans="1:12" ht="31.5" x14ac:dyDescent="0.2">
      <c r="A14" s="28"/>
      <c r="B14" s="28"/>
      <c r="C14" s="28" t="s">
        <v>97</v>
      </c>
      <c r="D14" s="32"/>
      <c r="E14" s="28"/>
      <c r="F14" s="28"/>
      <c r="H14" s="34"/>
      <c r="I14" s="33"/>
      <c r="J14" s="33"/>
      <c r="K14" s="33"/>
    </row>
    <row r="15" spans="1:12" ht="15.75" x14ac:dyDescent="0.2">
      <c r="A15" s="28"/>
      <c r="B15" s="28"/>
      <c r="C15" s="28" t="s">
        <v>88</v>
      </c>
      <c r="D15" s="32"/>
      <c r="E15" s="28"/>
      <c r="F15" s="28"/>
      <c r="H15" s="33"/>
      <c r="I15" s="33"/>
      <c r="J15" s="33"/>
      <c r="K15" s="33"/>
    </row>
    <row r="16" spans="1:12" ht="15.75" x14ac:dyDescent="0.2">
      <c r="A16" s="28"/>
      <c r="B16" s="28"/>
      <c r="C16" s="28" t="s">
        <v>89</v>
      </c>
      <c r="D16" s="32"/>
      <c r="E16" s="28"/>
      <c r="F16" s="28"/>
      <c r="H16" s="33"/>
      <c r="I16" s="33"/>
      <c r="J16" s="33"/>
      <c r="K16" s="33"/>
    </row>
    <row r="17" spans="1:11" ht="15.75" x14ac:dyDescent="0.2">
      <c r="A17" s="28"/>
      <c r="B17" s="28"/>
      <c r="C17" s="28" t="s">
        <v>90</v>
      </c>
      <c r="D17" s="32"/>
      <c r="E17" s="28"/>
      <c r="F17" s="28"/>
      <c r="H17" s="33">
        <f>I17+J17+K17</f>
        <v>27000</v>
      </c>
      <c r="I17" s="33"/>
      <c r="J17" s="33">
        <v>7000</v>
      </c>
      <c r="K17" s="33">
        <v>20000</v>
      </c>
    </row>
    <row r="18" spans="1:11" ht="15.75" x14ac:dyDescent="0.2">
      <c r="A18" s="28"/>
      <c r="B18" s="28"/>
      <c r="C18" s="28" t="s">
        <v>91</v>
      </c>
      <c r="D18" s="32"/>
      <c r="E18" s="28"/>
      <c r="F18" s="28"/>
      <c r="G18" s="32"/>
      <c r="H18" s="33">
        <f>I18+J18+K18</f>
        <v>8000</v>
      </c>
      <c r="I18" s="33"/>
      <c r="J18" s="33">
        <v>3000</v>
      </c>
      <c r="K18" s="33">
        <v>5000</v>
      </c>
    </row>
    <row r="19" spans="1:11" ht="15.75" x14ac:dyDescent="0.2">
      <c r="A19" s="28"/>
      <c r="B19" s="28"/>
      <c r="C19" s="28"/>
      <c r="D19" s="32"/>
      <c r="E19" s="28"/>
      <c r="F19" s="28"/>
      <c r="G19" s="32"/>
      <c r="H19" s="32"/>
      <c r="I19" s="28"/>
      <c r="J19" s="28"/>
      <c r="K19" s="28"/>
    </row>
    <row r="20" spans="1:11" ht="126" x14ac:dyDescent="0.2">
      <c r="A20" s="28" t="s">
        <v>8</v>
      </c>
      <c r="B20" s="28" t="s">
        <v>34</v>
      </c>
      <c r="C20" s="28" t="s">
        <v>92</v>
      </c>
      <c r="D20" s="28" t="s">
        <v>109</v>
      </c>
      <c r="E20" s="28">
        <v>2015</v>
      </c>
      <c r="F20" s="28">
        <v>2015</v>
      </c>
      <c r="G20" s="28" t="s">
        <v>93</v>
      </c>
      <c r="H20" s="33">
        <f>I20+J20+K20</f>
        <v>1680</v>
      </c>
      <c r="I20" s="33"/>
      <c r="J20" s="33">
        <f>J25+J24+J23+J22</f>
        <v>1680</v>
      </c>
      <c r="K20" s="33"/>
    </row>
    <row r="21" spans="1:11" ht="31.5" x14ac:dyDescent="0.2">
      <c r="A21" s="28"/>
      <c r="B21" s="28"/>
      <c r="C21" s="28" t="s">
        <v>97</v>
      </c>
      <c r="D21" s="32"/>
      <c r="E21" s="28"/>
      <c r="F21" s="28"/>
      <c r="H21" s="34"/>
      <c r="I21" s="33"/>
      <c r="J21" s="33"/>
      <c r="K21" s="33"/>
    </row>
    <row r="22" spans="1:11" ht="15.75" x14ac:dyDescent="0.2">
      <c r="A22" s="28"/>
      <c r="B22" s="28"/>
      <c r="C22" s="28" t="s">
        <v>88</v>
      </c>
      <c r="D22" s="32"/>
      <c r="E22" s="28"/>
      <c r="F22" s="28"/>
      <c r="H22" s="33"/>
      <c r="I22" s="33"/>
      <c r="J22" s="33"/>
      <c r="K22" s="33"/>
    </row>
    <row r="23" spans="1:11" ht="15.75" x14ac:dyDescent="0.2">
      <c r="A23" s="28"/>
      <c r="B23" s="28"/>
      <c r="C23" s="28" t="s">
        <v>89</v>
      </c>
      <c r="D23" s="32"/>
      <c r="E23" s="28"/>
      <c r="F23" s="28"/>
      <c r="H23" s="33">
        <f t="shared" ref="H23" si="0">I23+J23+K23</f>
        <v>700</v>
      </c>
      <c r="I23" s="33"/>
      <c r="J23" s="33">
        <v>700</v>
      </c>
      <c r="K23" s="33"/>
    </row>
    <row r="24" spans="1:11" ht="15.75" x14ac:dyDescent="0.2">
      <c r="A24" s="28"/>
      <c r="B24" s="28"/>
      <c r="C24" s="28" t="s">
        <v>90</v>
      </c>
      <c r="D24" s="32"/>
      <c r="E24" s="28"/>
      <c r="F24" s="28"/>
      <c r="H24" s="33">
        <f>I24+J24+K24</f>
        <v>980</v>
      </c>
      <c r="I24" s="33"/>
      <c r="J24" s="33">
        <v>980</v>
      </c>
      <c r="K24" s="33"/>
    </row>
    <row r="25" spans="1:11" ht="15.75" x14ac:dyDescent="0.2">
      <c r="A25" s="28"/>
      <c r="B25" s="28"/>
      <c r="C25" s="28" t="s">
        <v>91</v>
      </c>
      <c r="D25" s="32"/>
      <c r="E25" s="28"/>
      <c r="F25" s="28"/>
      <c r="G25" s="32"/>
      <c r="H25" s="33"/>
      <c r="I25" s="33"/>
      <c r="J25" s="33"/>
      <c r="K25" s="33"/>
    </row>
    <row r="26" spans="1:11" ht="15.75" x14ac:dyDescent="0.2">
      <c r="A26" s="28"/>
      <c r="B26" s="28"/>
      <c r="C26" s="28"/>
      <c r="D26" s="32"/>
      <c r="E26" s="28"/>
      <c r="F26" s="28"/>
      <c r="G26" s="32"/>
      <c r="H26" s="32"/>
      <c r="I26" s="28"/>
      <c r="J26" s="28"/>
      <c r="K26" s="28"/>
    </row>
    <row r="27" spans="1:11" ht="126" x14ac:dyDescent="0.2">
      <c r="A27" s="28" t="s">
        <v>94</v>
      </c>
      <c r="B27" s="28" t="s">
        <v>36</v>
      </c>
      <c r="C27" s="28" t="s">
        <v>95</v>
      </c>
      <c r="D27" s="28" t="s">
        <v>109</v>
      </c>
      <c r="E27" s="28">
        <v>2014</v>
      </c>
      <c r="F27" s="28">
        <v>2016</v>
      </c>
      <c r="G27" s="28" t="s">
        <v>98</v>
      </c>
      <c r="H27" s="33">
        <f>I27+J27+K27</f>
        <v>1109075.3999999999</v>
      </c>
      <c r="I27" s="33">
        <f>I32+I31+I30+I29</f>
        <v>591855.4</v>
      </c>
      <c r="J27" s="33">
        <f>J32+J31+J30+J29</f>
        <v>224710</v>
      </c>
      <c r="K27" s="33">
        <f>K32+K31+K30+K29</f>
        <v>292510</v>
      </c>
    </row>
    <row r="28" spans="1:11" ht="31.5" x14ac:dyDescent="0.2">
      <c r="A28" s="28"/>
      <c r="B28" s="28"/>
      <c r="C28" s="28" t="s">
        <v>96</v>
      </c>
      <c r="D28" s="32"/>
      <c r="E28" s="28"/>
      <c r="F28" s="28"/>
      <c r="H28" s="34"/>
      <c r="I28" s="33"/>
      <c r="J28" s="33"/>
      <c r="K28" s="33"/>
    </row>
    <row r="29" spans="1:11" s="11" customFormat="1" ht="15.75" x14ac:dyDescent="0.2">
      <c r="A29" s="70"/>
      <c r="B29" s="70"/>
      <c r="C29" s="70" t="s">
        <v>88</v>
      </c>
      <c r="D29" s="71"/>
      <c r="E29" s="70"/>
      <c r="F29" s="70"/>
      <c r="H29" s="72">
        <f t="shared" ref="H29:H30" si="1">I29+J29+K29</f>
        <v>374442.5</v>
      </c>
      <c r="I29" s="72">
        <v>374442.5</v>
      </c>
      <c r="J29" s="72"/>
      <c r="K29" s="72"/>
    </row>
    <row r="30" spans="1:11" s="11" customFormat="1" ht="15.75" x14ac:dyDescent="0.2">
      <c r="A30" s="70"/>
      <c r="B30" s="70"/>
      <c r="C30" s="70" t="s">
        <v>89</v>
      </c>
      <c r="D30" s="71"/>
      <c r="E30" s="70"/>
      <c r="F30" s="70"/>
      <c r="H30" s="72">
        <f t="shared" si="1"/>
        <v>94464</v>
      </c>
      <c r="I30" s="72">
        <v>25874</v>
      </c>
      <c r="J30" s="72">
        <v>60360</v>
      </c>
      <c r="K30" s="72">
        <v>8230</v>
      </c>
    </row>
    <row r="31" spans="1:11" s="11" customFormat="1" ht="15.75" x14ac:dyDescent="0.2">
      <c r="A31" s="70"/>
      <c r="B31" s="70"/>
      <c r="C31" s="70" t="s">
        <v>90</v>
      </c>
      <c r="D31" s="71"/>
      <c r="E31" s="70"/>
      <c r="F31" s="70"/>
      <c r="H31" s="72">
        <f>I31+J31+K31</f>
        <v>44468.9</v>
      </c>
      <c r="I31" s="72">
        <f>12612+3956.9-1500</f>
        <v>15068.900000000001</v>
      </c>
      <c r="J31" s="72">
        <v>25870</v>
      </c>
      <c r="K31" s="72">
        <v>3530</v>
      </c>
    </row>
    <row r="32" spans="1:11" ht="15.75" x14ac:dyDescent="0.2">
      <c r="A32" s="28"/>
      <c r="B32" s="28"/>
      <c r="C32" s="28" t="s">
        <v>91</v>
      </c>
      <c r="D32" s="32"/>
      <c r="E32" s="28"/>
      <c r="F32" s="28"/>
      <c r="G32" s="32"/>
      <c r="H32" s="33">
        <f>I32+J32+K32</f>
        <v>595700</v>
      </c>
      <c r="I32" s="33">
        <v>176470</v>
      </c>
      <c r="J32" s="33">
        <v>138480</v>
      </c>
      <c r="K32" s="33">
        <v>280750</v>
      </c>
    </row>
    <row r="33" spans="1:11" ht="15.75" x14ac:dyDescent="0.2">
      <c r="A33" s="28"/>
      <c r="B33" s="28"/>
      <c r="C33" s="28"/>
      <c r="D33" s="32"/>
      <c r="E33" s="28"/>
      <c r="F33" s="28"/>
      <c r="G33" s="32"/>
      <c r="H33" s="32"/>
      <c r="I33" s="28"/>
      <c r="J33" s="28"/>
      <c r="K33" s="28"/>
    </row>
    <row r="34" spans="1:11" ht="126" x14ac:dyDescent="0.2">
      <c r="A34" s="28" t="s">
        <v>99</v>
      </c>
      <c r="B34" s="28" t="s">
        <v>38</v>
      </c>
      <c r="C34" s="28" t="s">
        <v>100</v>
      </c>
      <c r="D34" s="28" t="s">
        <v>109</v>
      </c>
      <c r="E34" s="28">
        <v>2014</v>
      </c>
      <c r="F34" s="28">
        <v>2016</v>
      </c>
      <c r="G34" s="28" t="s">
        <v>101</v>
      </c>
      <c r="H34" s="33">
        <f>I34+J34+K34</f>
        <v>368308.12</v>
      </c>
      <c r="I34" s="33">
        <f>I39+I38+I37+I36</f>
        <v>201828.12</v>
      </c>
      <c r="J34" s="33">
        <f>J39+J38+J37+J36</f>
        <v>156000</v>
      </c>
      <c r="K34" s="33">
        <f>K39+K38+K37+K36</f>
        <v>10480</v>
      </c>
    </row>
    <row r="35" spans="1:11" ht="31.5" x14ac:dyDescent="0.2">
      <c r="A35" s="28"/>
      <c r="B35" s="28"/>
      <c r="C35" s="28" t="s">
        <v>96</v>
      </c>
      <c r="D35" s="32"/>
      <c r="E35" s="28"/>
      <c r="F35" s="28"/>
      <c r="H35" s="34"/>
      <c r="I35" s="33"/>
      <c r="J35" s="33"/>
      <c r="K35" s="33"/>
    </row>
    <row r="36" spans="1:11" ht="15.75" x14ac:dyDescent="0.2">
      <c r="A36" s="28"/>
      <c r="B36" s="28"/>
      <c r="C36" s="28" t="s">
        <v>88</v>
      </c>
      <c r="D36" s="32"/>
      <c r="E36" s="28"/>
      <c r="F36" s="28"/>
      <c r="H36" s="33">
        <f t="shared" ref="H36:H37" si="2">I36+J36+K36</f>
        <v>301664.40000000002</v>
      </c>
      <c r="I36" s="33">
        <v>155584.4</v>
      </c>
      <c r="J36" s="33">
        <v>140400</v>
      </c>
      <c r="K36" s="33">
        <v>5680</v>
      </c>
    </row>
    <row r="37" spans="1:11" s="11" customFormat="1" ht="15.75" x14ac:dyDescent="0.2">
      <c r="A37" s="70"/>
      <c r="B37" s="70"/>
      <c r="C37" s="70" t="s">
        <v>89</v>
      </c>
      <c r="D37" s="71"/>
      <c r="E37" s="70"/>
      <c r="F37" s="70"/>
      <c r="H37" s="72">
        <f t="shared" si="2"/>
        <v>28874.799999999999</v>
      </c>
      <c r="I37" s="72">
        <v>14594.8</v>
      </c>
      <c r="J37" s="72">
        <v>10920</v>
      </c>
      <c r="K37" s="72">
        <v>3360</v>
      </c>
    </row>
    <row r="38" spans="1:11" s="11" customFormat="1" ht="15.75" x14ac:dyDescent="0.2">
      <c r="A38" s="70"/>
      <c r="B38" s="70"/>
      <c r="C38" s="70" t="s">
        <v>90</v>
      </c>
      <c r="D38" s="71"/>
      <c r="E38" s="70"/>
      <c r="F38" s="70"/>
      <c r="H38" s="72">
        <f>I38+J38+K38</f>
        <v>37768.92</v>
      </c>
      <c r="I38" s="72">
        <f>34034-2385.08</f>
        <v>31648.92</v>
      </c>
      <c r="J38" s="72">
        <v>4680</v>
      </c>
      <c r="K38" s="72">
        <v>1440</v>
      </c>
    </row>
    <row r="39" spans="1:11" ht="15.75" x14ac:dyDescent="0.2">
      <c r="A39" s="28"/>
      <c r="B39" s="28"/>
      <c r="C39" s="28" t="s">
        <v>91</v>
      </c>
      <c r="D39" s="32"/>
      <c r="E39" s="28"/>
      <c r="F39" s="28"/>
      <c r="G39" s="32"/>
      <c r="H39" s="33">
        <f>I39+J39+K39</f>
        <v>0</v>
      </c>
      <c r="I39" s="33"/>
      <c r="J39" s="33"/>
      <c r="K39" s="33"/>
    </row>
    <row r="40" spans="1:11" ht="15.75" x14ac:dyDescent="0.2">
      <c r="A40" s="28"/>
      <c r="B40" s="28"/>
      <c r="C40" s="28"/>
      <c r="D40" s="32"/>
      <c r="E40" s="28"/>
      <c r="F40" s="28"/>
      <c r="G40" s="32"/>
      <c r="H40" s="32"/>
      <c r="I40" s="28"/>
      <c r="J40" s="28"/>
      <c r="K40" s="28"/>
    </row>
    <row r="41" spans="1:11" ht="126" x14ac:dyDescent="0.2">
      <c r="A41" s="28" t="s">
        <v>102</v>
      </c>
      <c r="B41" s="28" t="s">
        <v>40</v>
      </c>
      <c r="C41" s="28" t="s">
        <v>185</v>
      </c>
      <c r="D41" s="28" t="s">
        <v>109</v>
      </c>
      <c r="E41" s="28">
        <v>2014</v>
      </c>
      <c r="F41" s="28">
        <v>2015</v>
      </c>
      <c r="G41" s="28" t="s">
        <v>104</v>
      </c>
      <c r="H41" s="33">
        <f>I41+J41+K41</f>
        <v>473368.65</v>
      </c>
      <c r="I41" s="33">
        <f>I46+I45+I44+I43</f>
        <v>276608.65000000002</v>
      </c>
      <c r="J41" s="33">
        <f>J46+J45+J44+J43</f>
        <v>196760</v>
      </c>
      <c r="K41" s="33">
        <f>K46+K45+K44+K43</f>
        <v>0</v>
      </c>
    </row>
    <row r="42" spans="1:11" ht="31.5" x14ac:dyDescent="0.2">
      <c r="A42" s="28"/>
      <c r="B42" s="28"/>
      <c r="C42" s="28" t="s">
        <v>96</v>
      </c>
      <c r="D42" s="32"/>
      <c r="E42" s="28"/>
      <c r="F42" s="28"/>
      <c r="H42" s="34"/>
      <c r="I42" s="33"/>
      <c r="J42" s="33"/>
      <c r="K42" s="33"/>
    </row>
    <row r="43" spans="1:11" s="11" customFormat="1" ht="15.75" x14ac:dyDescent="0.2">
      <c r="A43" s="70"/>
      <c r="B43" s="70"/>
      <c r="C43" s="70" t="s">
        <v>88</v>
      </c>
      <c r="D43" s="71"/>
      <c r="E43" s="70"/>
      <c r="F43" s="70"/>
      <c r="H43" s="72">
        <f t="shared" ref="H43:H44" si="3">I43+J43+K43</f>
        <v>435018.2</v>
      </c>
      <c r="I43" s="72">
        <v>258048.2</v>
      </c>
      <c r="J43" s="72">
        <v>176970</v>
      </c>
      <c r="K43" s="72"/>
    </row>
    <row r="44" spans="1:11" s="11" customFormat="1" ht="15.75" x14ac:dyDescent="0.2">
      <c r="A44" s="70"/>
      <c r="B44" s="70"/>
      <c r="C44" s="70" t="s">
        <v>89</v>
      </c>
      <c r="D44" s="71"/>
      <c r="E44" s="70"/>
      <c r="F44" s="70"/>
      <c r="H44" s="72">
        <f t="shared" si="3"/>
        <v>26670</v>
      </c>
      <c r="I44" s="72">
        <v>12820</v>
      </c>
      <c r="J44" s="72">
        <v>13850</v>
      </c>
      <c r="K44" s="72"/>
    </row>
    <row r="45" spans="1:11" s="11" customFormat="1" ht="15.75" x14ac:dyDescent="0.2">
      <c r="A45" s="70"/>
      <c r="B45" s="70"/>
      <c r="C45" s="70" t="s">
        <v>90</v>
      </c>
      <c r="D45" s="71"/>
      <c r="E45" s="70"/>
      <c r="F45" s="70"/>
      <c r="H45" s="72">
        <f>I45+J45+K45</f>
        <v>11680.45</v>
      </c>
      <c r="I45" s="72">
        <v>5740.45</v>
      </c>
      <c r="J45" s="72">
        <v>5940</v>
      </c>
      <c r="K45" s="72"/>
    </row>
    <row r="46" spans="1:11" ht="15.75" x14ac:dyDescent="0.2">
      <c r="A46" s="28"/>
      <c r="B46" s="28"/>
      <c r="C46" s="28" t="s">
        <v>91</v>
      </c>
      <c r="D46" s="32"/>
      <c r="E46" s="28"/>
      <c r="F46" s="28"/>
      <c r="G46" s="32"/>
      <c r="H46" s="33">
        <f>I46+J46+K46</f>
        <v>0</v>
      </c>
      <c r="I46" s="33"/>
      <c r="J46" s="33"/>
      <c r="K46" s="33"/>
    </row>
    <row r="47" spans="1:11" ht="15.75" x14ac:dyDescent="0.2">
      <c r="A47" s="28"/>
      <c r="B47" s="28"/>
      <c r="C47" s="28"/>
      <c r="D47" s="32"/>
      <c r="E47" s="28"/>
      <c r="F47" s="28"/>
      <c r="G47" s="32"/>
      <c r="H47" s="32"/>
      <c r="I47" s="28"/>
      <c r="J47" s="28"/>
      <c r="K47" s="28"/>
    </row>
    <row r="48" spans="1:11" ht="173.25" x14ac:dyDescent="0.2">
      <c r="A48" s="28" t="s">
        <v>12</v>
      </c>
      <c r="B48" s="28" t="s">
        <v>68</v>
      </c>
      <c r="C48" s="28" t="s">
        <v>105</v>
      </c>
      <c r="D48" s="28" t="s">
        <v>110</v>
      </c>
      <c r="E48" s="28">
        <v>2014</v>
      </c>
      <c r="F48" s="28">
        <v>2016</v>
      </c>
      <c r="G48" s="28" t="s">
        <v>106</v>
      </c>
      <c r="H48" s="33">
        <f>I48+J48+K48</f>
        <v>263970</v>
      </c>
      <c r="I48" s="33">
        <f>I53+I52+I51+I50</f>
        <v>52140</v>
      </c>
      <c r="J48" s="33">
        <f>J53+J52+J51+J50</f>
        <v>115130</v>
      </c>
      <c r="K48" s="33">
        <f>K53+K52+K51+K50</f>
        <v>96700</v>
      </c>
    </row>
    <row r="49" spans="1:11" ht="31.5" x14ac:dyDescent="0.2">
      <c r="A49" s="28"/>
      <c r="B49" s="28"/>
      <c r="C49" s="28" t="s">
        <v>96</v>
      </c>
      <c r="D49" s="32"/>
      <c r="E49" s="28"/>
      <c r="F49" s="28"/>
      <c r="H49" s="34"/>
      <c r="I49" s="33"/>
      <c r="J49" s="33"/>
      <c r="K49" s="33"/>
    </row>
    <row r="50" spans="1:11" ht="15.75" x14ac:dyDescent="0.2">
      <c r="A50" s="28"/>
      <c r="B50" s="28"/>
      <c r="C50" s="28" t="s">
        <v>88</v>
      </c>
      <c r="D50" s="32"/>
      <c r="E50" s="28"/>
      <c r="F50" s="28"/>
      <c r="H50" s="33">
        <f t="shared" ref="H50:H51" si="4">I50+J50+K50</f>
        <v>0</v>
      </c>
      <c r="I50" s="33"/>
      <c r="J50" s="33"/>
      <c r="K50" s="33"/>
    </row>
    <row r="51" spans="1:11" ht="15.75" x14ac:dyDescent="0.2">
      <c r="A51" s="28"/>
      <c r="B51" s="28"/>
      <c r="C51" s="28" t="s">
        <v>89</v>
      </c>
      <c r="D51" s="32"/>
      <c r="E51" s="28"/>
      <c r="F51" s="28"/>
      <c r="H51" s="33">
        <f t="shared" si="4"/>
        <v>0</v>
      </c>
      <c r="I51" s="33"/>
      <c r="J51" s="33"/>
      <c r="K51" s="33"/>
    </row>
    <row r="52" spans="1:11" s="11" customFormat="1" ht="15.75" x14ac:dyDescent="0.2">
      <c r="A52" s="70"/>
      <c r="B52" s="70"/>
      <c r="C52" s="70" t="s">
        <v>90</v>
      </c>
      <c r="D52" s="71"/>
      <c r="E52" s="70"/>
      <c r="F52" s="70"/>
      <c r="H52" s="72">
        <f>I52+J52+K52</f>
        <v>257970</v>
      </c>
      <c r="I52" s="72">
        <f>43800+7340</f>
        <v>51140</v>
      </c>
      <c r="J52" s="72">
        <v>113130</v>
      </c>
      <c r="K52" s="72">
        <v>93700</v>
      </c>
    </row>
    <row r="53" spans="1:11" ht="15.75" x14ac:dyDescent="0.2">
      <c r="A53" s="28"/>
      <c r="B53" s="28"/>
      <c r="C53" s="28" t="s">
        <v>91</v>
      </c>
      <c r="D53" s="32"/>
      <c r="E53" s="28"/>
      <c r="F53" s="28"/>
      <c r="G53" s="32"/>
      <c r="H53" s="33">
        <f>I53+J53+K53</f>
        <v>6000</v>
      </c>
      <c r="I53" s="33">
        <v>1000</v>
      </c>
      <c r="J53" s="33">
        <v>2000</v>
      </c>
      <c r="K53" s="33">
        <v>3000</v>
      </c>
    </row>
    <row r="54" spans="1:11" ht="15.75" x14ac:dyDescent="0.2">
      <c r="A54" s="28"/>
      <c r="B54" s="28"/>
      <c r="C54" s="28"/>
      <c r="D54" s="32"/>
      <c r="E54" s="28"/>
      <c r="F54" s="28"/>
      <c r="G54" s="32"/>
      <c r="H54" s="35"/>
      <c r="I54" s="33"/>
      <c r="J54" s="33"/>
      <c r="K54" s="33"/>
    </row>
    <row r="55" spans="1:11" ht="34.5" customHeight="1" x14ac:dyDescent="0.2">
      <c r="A55" s="89" t="s">
        <v>122</v>
      </c>
      <c r="B55" s="90"/>
      <c r="C55" s="90"/>
      <c r="D55" s="90"/>
      <c r="E55" s="90"/>
      <c r="F55" s="90"/>
      <c r="G55" s="90"/>
      <c r="H55" s="90"/>
      <c r="I55" s="90"/>
      <c r="J55" s="90"/>
      <c r="K55" s="91"/>
    </row>
    <row r="56" spans="1:11" ht="126" x14ac:dyDescent="0.2">
      <c r="A56" s="28" t="s">
        <v>14</v>
      </c>
      <c r="B56" s="28" t="s">
        <v>71</v>
      </c>
      <c r="C56" s="28" t="s">
        <v>107</v>
      </c>
      <c r="D56" s="28" t="s">
        <v>109</v>
      </c>
      <c r="E56" s="28">
        <v>2014</v>
      </c>
      <c r="F56" s="28">
        <v>2015</v>
      </c>
      <c r="G56" s="28" t="s">
        <v>111</v>
      </c>
      <c r="H56" s="33">
        <f>I56+J56+K56</f>
        <v>366320</v>
      </c>
      <c r="I56" s="33">
        <f>I61+I60+I59+I58</f>
        <v>188320</v>
      </c>
      <c r="J56" s="33">
        <f>J61+J60+J59+J58</f>
        <v>178000</v>
      </c>
      <c r="K56" s="33">
        <f>K61+K60+K59+K58</f>
        <v>0</v>
      </c>
    </row>
    <row r="57" spans="1:11" ht="31.5" x14ac:dyDescent="0.2">
      <c r="A57" s="28"/>
      <c r="B57" s="28"/>
      <c r="C57" s="28" t="s">
        <v>96</v>
      </c>
      <c r="D57" s="32"/>
      <c r="E57" s="28"/>
      <c r="F57" s="28"/>
      <c r="H57" s="34"/>
      <c r="I57" s="33"/>
      <c r="J57" s="33"/>
      <c r="K57" s="33"/>
    </row>
    <row r="58" spans="1:11" ht="15.75" x14ac:dyDescent="0.2">
      <c r="A58" s="28"/>
      <c r="B58" s="28"/>
      <c r="C58" s="28" t="s">
        <v>88</v>
      </c>
      <c r="D58" s="32"/>
      <c r="E58" s="28"/>
      <c r="F58" s="28"/>
      <c r="H58" s="33">
        <f t="shared" ref="H58:H59" si="5">I58+J58+K58</f>
        <v>180020</v>
      </c>
      <c r="I58" s="33">
        <v>91020</v>
      </c>
      <c r="J58" s="33">
        <v>89000</v>
      </c>
      <c r="K58" s="33"/>
    </row>
    <row r="59" spans="1:11" ht="15.75" x14ac:dyDescent="0.2">
      <c r="A59" s="28"/>
      <c r="B59" s="28"/>
      <c r="C59" s="28" t="s">
        <v>89</v>
      </c>
      <c r="D59" s="32"/>
      <c r="E59" s="28"/>
      <c r="F59" s="28"/>
      <c r="H59" s="33">
        <f t="shared" si="5"/>
        <v>86650</v>
      </c>
      <c r="I59" s="33">
        <v>42150</v>
      </c>
      <c r="J59" s="33">
        <v>44500</v>
      </c>
      <c r="K59" s="33"/>
    </row>
    <row r="60" spans="1:11" s="11" customFormat="1" ht="15.75" x14ac:dyDescent="0.2">
      <c r="A60" s="70"/>
      <c r="B60" s="70"/>
      <c r="C60" s="70" t="s">
        <v>90</v>
      </c>
      <c r="D60" s="71"/>
      <c r="E60" s="70"/>
      <c r="F60" s="70"/>
      <c r="H60" s="72">
        <f>I60+J60+K60</f>
        <v>99650</v>
      </c>
      <c r="I60" s="72">
        <v>55150</v>
      </c>
      <c r="J60" s="72">
        <v>44500</v>
      </c>
      <c r="K60" s="72"/>
    </row>
    <row r="61" spans="1:11" ht="15.75" x14ac:dyDescent="0.2">
      <c r="A61" s="28"/>
      <c r="B61" s="28"/>
      <c r="C61" s="28" t="s">
        <v>91</v>
      </c>
      <c r="D61" s="32"/>
      <c r="E61" s="28"/>
      <c r="F61" s="28"/>
      <c r="G61" s="32"/>
      <c r="H61" s="33">
        <f>I61+J61+K61</f>
        <v>0</v>
      </c>
      <c r="I61" s="33"/>
      <c r="J61" s="33"/>
      <c r="K61" s="33"/>
    </row>
    <row r="62" spans="1:11" ht="15.75" x14ac:dyDescent="0.2">
      <c r="A62" s="28"/>
      <c r="B62" s="28"/>
      <c r="C62" s="28"/>
      <c r="D62" s="32"/>
      <c r="E62" s="28"/>
      <c r="F62" s="28"/>
      <c r="G62" s="32"/>
      <c r="H62" s="35"/>
      <c r="I62" s="33"/>
      <c r="J62" s="33"/>
      <c r="K62" s="33"/>
    </row>
    <row r="63" spans="1:11" ht="126" x14ac:dyDescent="0.2">
      <c r="A63" s="28" t="s">
        <v>16</v>
      </c>
      <c r="B63" s="28" t="s">
        <v>70</v>
      </c>
      <c r="C63" s="28" t="s">
        <v>113</v>
      </c>
      <c r="D63" s="28" t="s">
        <v>109</v>
      </c>
      <c r="E63" s="28">
        <v>2014</v>
      </c>
      <c r="F63" s="28">
        <v>2015</v>
      </c>
      <c r="G63" s="28" t="s">
        <v>112</v>
      </c>
      <c r="H63" s="33">
        <f>I63+J63+K63</f>
        <v>139134</v>
      </c>
      <c r="I63" s="33">
        <f>I68+I67+I66+I65</f>
        <v>100610</v>
      </c>
      <c r="J63" s="33">
        <f>J68+J67+J66+J65</f>
        <v>38524</v>
      </c>
      <c r="K63" s="33">
        <f>K68+K67+K66+K65</f>
        <v>0</v>
      </c>
    </row>
    <row r="64" spans="1:11" ht="31.5" x14ac:dyDescent="0.2">
      <c r="A64" s="28"/>
      <c r="B64" s="28"/>
      <c r="C64" s="28" t="s">
        <v>96</v>
      </c>
      <c r="D64" s="32"/>
      <c r="E64" s="28"/>
      <c r="F64" s="28"/>
      <c r="H64" s="34"/>
      <c r="I64" s="33"/>
      <c r="J64" s="33"/>
      <c r="K64" s="33"/>
    </row>
    <row r="65" spans="1:11" ht="15.75" x14ac:dyDescent="0.2">
      <c r="A65" s="28"/>
      <c r="B65" s="28"/>
      <c r="C65" s="28" t="s">
        <v>88</v>
      </c>
      <c r="D65" s="32"/>
      <c r="E65" s="28"/>
      <c r="F65" s="28"/>
      <c r="H65" s="33">
        <f t="shared" ref="H65:H66" si="6">I65+J65+K65</f>
        <v>93670</v>
      </c>
      <c r="I65" s="33">
        <v>93670</v>
      </c>
      <c r="J65" s="33"/>
      <c r="K65" s="33"/>
    </row>
    <row r="66" spans="1:11" ht="15.75" x14ac:dyDescent="0.2">
      <c r="A66" s="28"/>
      <c r="B66" s="28"/>
      <c r="C66" s="28" t="s">
        <v>89</v>
      </c>
      <c r="D66" s="32"/>
      <c r="E66" s="28"/>
      <c r="F66" s="28"/>
      <c r="H66" s="33">
        <f t="shared" si="6"/>
        <v>22732</v>
      </c>
      <c r="I66" s="33">
        <v>3470</v>
      </c>
      <c r="J66" s="33">
        <v>19262</v>
      </c>
      <c r="K66" s="33"/>
    </row>
    <row r="67" spans="1:11" ht="15.75" x14ac:dyDescent="0.2">
      <c r="A67" s="28"/>
      <c r="B67" s="28"/>
      <c r="C67" s="28" t="s">
        <v>90</v>
      </c>
      <c r="D67" s="32"/>
      <c r="E67" s="28"/>
      <c r="F67" s="28"/>
      <c r="H67" s="33">
        <f>I67+J67+K67</f>
        <v>22732</v>
      </c>
      <c r="I67" s="33">
        <v>3470</v>
      </c>
      <c r="J67" s="33">
        <v>19262</v>
      </c>
      <c r="K67" s="33"/>
    </row>
    <row r="68" spans="1:11" ht="15.75" x14ac:dyDescent="0.2">
      <c r="A68" s="28"/>
      <c r="B68" s="28"/>
      <c r="C68" s="28" t="s">
        <v>91</v>
      </c>
      <c r="D68" s="32"/>
      <c r="E68" s="28"/>
      <c r="F68" s="28"/>
      <c r="G68" s="32"/>
      <c r="H68" s="33">
        <f>I68+J68+K68</f>
        <v>0</v>
      </c>
      <c r="I68" s="33"/>
      <c r="J68" s="33"/>
      <c r="K68" s="33"/>
    </row>
    <row r="69" spans="1:11" ht="15.75" x14ac:dyDescent="0.2">
      <c r="A69" s="28"/>
      <c r="B69" s="28"/>
      <c r="C69" s="28"/>
      <c r="D69" s="32"/>
      <c r="E69" s="28"/>
      <c r="F69" s="28"/>
      <c r="G69" s="32"/>
      <c r="H69" s="35"/>
      <c r="I69" s="33"/>
      <c r="J69" s="33"/>
      <c r="K69" s="33"/>
    </row>
    <row r="70" spans="1:11" ht="126" x14ac:dyDescent="0.2">
      <c r="A70" s="28" t="s">
        <v>18</v>
      </c>
      <c r="B70" s="28" t="s">
        <v>42</v>
      </c>
      <c r="C70" s="28" t="s">
        <v>114</v>
      </c>
      <c r="D70" s="28" t="s">
        <v>109</v>
      </c>
      <c r="E70" s="28">
        <v>2014</v>
      </c>
      <c r="F70" s="28">
        <v>2015</v>
      </c>
      <c r="G70" s="28" t="s">
        <v>112</v>
      </c>
      <c r="H70" s="33">
        <f>I70+J70+K70</f>
        <v>211234</v>
      </c>
      <c r="I70" s="33">
        <f>I75+I74+I73+I72</f>
        <v>102584</v>
      </c>
      <c r="J70" s="33">
        <f>J75+J74+J73+J72</f>
        <v>108650</v>
      </c>
      <c r="K70" s="33">
        <f>K75+K74+K73+K72</f>
        <v>0</v>
      </c>
    </row>
    <row r="71" spans="1:11" ht="31.5" x14ac:dyDescent="0.2">
      <c r="A71" s="28"/>
      <c r="B71" s="28"/>
      <c r="C71" s="28" t="s">
        <v>96</v>
      </c>
      <c r="D71" s="32"/>
      <c r="E71" s="28"/>
      <c r="F71" s="28"/>
      <c r="H71" s="34"/>
      <c r="I71" s="33"/>
      <c r="J71" s="33"/>
      <c r="K71" s="33"/>
    </row>
    <row r="72" spans="1:11" ht="15.75" x14ac:dyDescent="0.2">
      <c r="A72" s="28"/>
      <c r="B72" s="28"/>
      <c r="C72" s="28" t="s">
        <v>88</v>
      </c>
      <c r="D72" s="32"/>
      <c r="E72" s="28"/>
      <c r="F72" s="28"/>
      <c r="H72" s="33">
        <f t="shared" ref="H72:H73" si="7">I72+J72+K72</f>
        <v>194820</v>
      </c>
      <c r="I72" s="33">
        <v>93670</v>
      </c>
      <c r="J72" s="33">
        <v>101150</v>
      </c>
      <c r="K72" s="33"/>
    </row>
    <row r="73" spans="1:11" ht="15.75" x14ac:dyDescent="0.2">
      <c r="A73" s="28"/>
      <c r="B73" s="28"/>
      <c r="C73" s="28" t="s">
        <v>89</v>
      </c>
      <c r="D73" s="32"/>
      <c r="E73" s="28"/>
      <c r="F73" s="28"/>
      <c r="H73" s="33">
        <f t="shared" si="7"/>
        <v>7220</v>
      </c>
      <c r="I73" s="33">
        <v>3470</v>
      </c>
      <c r="J73" s="33">
        <v>3750</v>
      </c>
      <c r="K73" s="33"/>
    </row>
    <row r="74" spans="1:11" s="11" customFormat="1" ht="15.75" x14ac:dyDescent="0.2">
      <c r="A74" s="70"/>
      <c r="B74" s="70"/>
      <c r="C74" s="70" t="s">
        <v>90</v>
      </c>
      <c r="D74" s="71"/>
      <c r="E74" s="70"/>
      <c r="F74" s="70"/>
      <c r="H74" s="72">
        <f>I74+J74+K74</f>
        <v>9194</v>
      </c>
      <c r="I74" s="72">
        <v>5444</v>
      </c>
      <c r="J74" s="72">
        <v>3750</v>
      </c>
      <c r="K74" s="72"/>
    </row>
    <row r="75" spans="1:11" ht="15.75" x14ac:dyDescent="0.2">
      <c r="A75" s="28"/>
      <c r="B75" s="28"/>
      <c r="C75" s="28" t="s">
        <v>91</v>
      </c>
      <c r="D75" s="32"/>
      <c r="E75" s="28"/>
      <c r="F75" s="28"/>
      <c r="G75" s="32"/>
      <c r="H75" s="33">
        <f>I75+J75+K75</f>
        <v>0</v>
      </c>
      <c r="I75" s="33"/>
      <c r="J75" s="33"/>
      <c r="K75" s="33"/>
    </row>
    <row r="76" spans="1:11" ht="15.75" x14ac:dyDescent="0.2">
      <c r="A76" s="28"/>
      <c r="B76" s="28"/>
      <c r="C76" s="28"/>
      <c r="D76" s="32"/>
      <c r="E76" s="28"/>
      <c r="F76" s="28"/>
      <c r="G76" s="32"/>
      <c r="H76" s="35"/>
      <c r="I76" s="33"/>
      <c r="J76" s="33"/>
      <c r="K76" s="33"/>
    </row>
    <row r="77" spans="1:11" ht="126" x14ac:dyDescent="0.2">
      <c r="A77" s="28" t="s">
        <v>20</v>
      </c>
      <c r="B77" s="28" t="s">
        <v>45</v>
      </c>
      <c r="C77" s="28" t="s">
        <v>115</v>
      </c>
      <c r="D77" s="28" t="s">
        <v>109</v>
      </c>
      <c r="E77" s="28">
        <v>2014</v>
      </c>
      <c r="F77" s="28">
        <v>2015</v>
      </c>
      <c r="G77" s="28" t="s">
        <v>116</v>
      </c>
      <c r="H77" s="33">
        <f>I77+J77+K77</f>
        <v>458200</v>
      </c>
      <c r="I77" s="33">
        <f>I82+I81+I80+I79</f>
        <v>221100</v>
      </c>
      <c r="J77" s="33">
        <f>J82+J81+J80+J79</f>
        <v>237100</v>
      </c>
      <c r="K77" s="33">
        <f>K82+K81+K80+K79</f>
        <v>0</v>
      </c>
    </row>
    <row r="78" spans="1:11" ht="31.5" x14ac:dyDescent="0.2">
      <c r="A78" s="28"/>
      <c r="B78" s="28"/>
      <c r="C78" s="28" t="s">
        <v>96</v>
      </c>
      <c r="D78" s="32"/>
      <c r="E78" s="28"/>
      <c r="F78" s="28"/>
      <c r="H78" s="34"/>
      <c r="I78" s="33"/>
      <c r="J78" s="33"/>
      <c r="K78" s="33"/>
    </row>
    <row r="79" spans="1:11" ht="15.75" x14ac:dyDescent="0.2">
      <c r="A79" s="28"/>
      <c r="B79" s="28"/>
      <c r="C79" s="28" t="s">
        <v>88</v>
      </c>
      <c r="D79" s="32"/>
      <c r="E79" s="28"/>
      <c r="F79" s="28"/>
      <c r="H79" s="33">
        <f t="shared" ref="H79:H80" si="8">I79+J79+K79</f>
        <v>426580</v>
      </c>
      <c r="I79" s="33">
        <v>205840</v>
      </c>
      <c r="J79" s="33">
        <v>220740</v>
      </c>
      <c r="K79" s="33"/>
    </row>
    <row r="80" spans="1:11" ht="15.75" x14ac:dyDescent="0.2">
      <c r="A80" s="28"/>
      <c r="B80" s="28"/>
      <c r="C80" s="28" t="s">
        <v>89</v>
      </c>
      <c r="D80" s="32"/>
      <c r="E80" s="28"/>
      <c r="F80" s="28"/>
      <c r="H80" s="33">
        <f t="shared" si="8"/>
        <v>15810</v>
      </c>
      <c r="I80" s="33">
        <v>7630</v>
      </c>
      <c r="J80" s="33">
        <v>8180</v>
      </c>
      <c r="K80" s="33"/>
    </row>
    <row r="81" spans="1:11" s="11" customFormat="1" ht="15.75" x14ac:dyDescent="0.2">
      <c r="A81" s="70"/>
      <c r="B81" s="70"/>
      <c r="C81" s="70" t="s">
        <v>90</v>
      </c>
      <c r="D81" s="71"/>
      <c r="E81" s="70"/>
      <c r="F81" s="70"/>
      <c r="H81" s="72">
        <f>I81+J81+K81</f>
        <v>15810</v>
      </c>
      <c r="I81" s="72">
        <v>7630</v>
      </c>
      <c r="J81" s="72">
        <v>8180</v>
      </c>
      <c r="K81" s="72"/>
    </row>
    <row r="82" spans="1:11" ht="15.75" x14ac:dyDescent="0.2">
      <c r="A82" s="28"/>
      <c r="B82" s="28"/>
      <c r="C82" s="28" t="s">
        <v>91</v>
      </c>
      <c r="D82" s="32"/>
      <c r="E82" s="28"/>
      <c r="F82" s="28"/>
      <c r="G82" s="32"/>
      <c r="H82" s="33">
        <f>I82+J82+K82</f>
        <v>0</v>
      </c>
      <c r="I82" s="33"/>
      <c r="J82" s="33"/>
      <c r="K82" s="33"/>
    </row>
    <row r="83" spans="1:11" ht="15.75" x14ac:dyDescent="0.2">
      <c r="A83" s="28"/>
      <c r="B83" s="28"/>
      <c r="C83" s="28"/>
      <c r="D83" s="32"/>
      <c r="E83" s="28"/>
      <c r="F83" s="28"/>
      <c r="G83" s="32"/>
      <c r="H83" s="35"/>
      <c r="I83" s="33"/>
      <c r="J83" s="33"/>
      <c r="K83" s="33"/>
    </row>
    <row r="84" spans="1:11" ht="126" x14ac:dyDescent="0.2">
      <c r="A84" s="28" t="s">
        <v>22</v>
      </c>
      <c r="B84" s="28" t="s">
        <v>69</v>
      </c>
      <c r="C84" s="28" t="s">
        <v>117</v>
      </c>
      <c r="D84" s="28" t="s">
        <v>109</v>
      </c>
      <c r="E84" s="28">
        <v>2014</v>
      </c>
      <c r="F84" s="28"/>
      <c r="G84" s="28" t="s">
        <v>116</v>
      </c>
      <c r="H84" s="33">
        <f>I84+J84+K84</f>
        <v>57290.2</v>
      </c>
      <c r="I84" s="33">
        <f>I89+I88+I87+I86</f>
        <v>57290.2</v>
      </c>
      <c r="J84" s="33">
        <f>J89+J88+J87+J86</f>
        <v>0</v>
      </c>
      <c r="K84" s="33">
        <f>K89+K88+K87+K86</f>
        <v>0</v>
      </c>
    </row>
    <row r="85" spans="1:11" ht="31.5" x14ac:dyDescent="0.2">
      <c r="A85" s="28"/>
      <c r="B85" s="28"/>
      <c r="C85" s="28" t="s">
        <v>96</v>
      </c>
      <c r="D85" s="32"/>
      <c r="E85" s="28"/>
      <c r="F85" s="28"/>
      <c r="H85" s="34"/>
      <c r="I85" s="33"/>
      <c r="J85" s="33"/>
      <c r="K85" s="33"/>
    </row>
    <row r="86" spans="1:11" ht="15.75" x14ac:dyDescent="0.2">
      <c r="A86" s="28"/>
      <c r="B86" s="28"/>
      <c r="C86" s="28" t="s">
        <v>88</v>
      </c>
      <c r="D86" s="32"/>
      <c r="E86" s="28"/>
      <c r="F86" s="28"/>
      <c r="H86" s="33">
        <f t="shared" ref="H86:H87" si="9">I86+J86+K86</f>
        <v>27270</v>
      </c>
      <c r="I86" s="33">
        <v>27270</v>
      </c>
      <c r="J86" s="33"/>
      <c r="K86" s="33"/>
    </row>
    <row r="87" spans="1:11" ht="15.75" x14ac:dyDescent="0.2">
      <c r="A87" s="28"/>
      <c r="B87" s="28"/>
      <c r="C87" s="28" t="s">
        <v>89</v>
      </c>
      <c r="D87" s="32"/>
      <c r="E87" s="28"/>
      <c r="F87" s="28"/>
      <c r="H87" s="33">
        <f t="shared" si="9"/>
        <v>15000</v>
      </c>
      <c r="I87" s="33">
        <v>15000</v>
      </c>
      <c r="J87" s="33"/>
      <c r="K87" s="33"/>
    </row>
    <row r="88" spans="1:11" ht="15.75" x14ac:dyDescent="0.2">
      <c r="A88" s="28"/>
      <c r="B88" s="28"/>
      <c r="C88" s="28" t="s">
        <v>90</v>
      </c>
      <c r="D88" s="32"/>
      <c r="E88" s="28"/>
      <c r="F88" s="28"/>
      <c r="H88" s="33">
        <f>I88+J88+K88</f>
        <v>15020.2</v>
      </c>
      <c r="I88" s="33">
        <v>15020.2</v>
      </c>
      <c r="J88" s="33"/>
      <c r="K88" s="33"/>
    </row>
    <row r="89" spans="1:11" ht="15.75" x14ac:dyDescent="0.2">
      <c r="A89" s="28"/>
      <c r="B89" s="28"/>
      <c r="C89" s="28" t="s">
        <v>91</v>
      </c>
      <c r="D89" s="32"/>
      <c r="E89" s="28"/>
      <c r="F89" s="28"/>
      <c r="G89" s="32"/>
      <c r="H89" s="33">
        <f>I89+J89+K89</f>
        <v>0</v>
      </c>
      <c r="I89" s="33"/>
      <c r="J89" s="33"/>
      <c r="K89" s="33"/>
    </row>
    <row r="90" spans="1:11" ht="15.75" x14ac:dyDescent="0.2">
      <c r="A90" s="28"/>
      <c r="B90" s="28"/>
      <c r="C90" s="28"/>
      <c r="D90" s="32"/>
      <c r="E90" s="28"/>
      <c r="F90" s="28"/>
      <c r="G90" s="32"/>
      <c r="H90" s="35"/>
      <c r="I90" s="33"/>
      <c r="J90" s="33"/>
      <c r="K90" s="33"/>
    </row>
    <row r="91" spans="1:11" ht="126" x14ac:dyDescent="0.2">
      <c r="A91" s="28" t="s">
        <v>118</v>
      </c>
      <c r="B91" s="28" t="s">
        <v>64</v>
      </c>
      <c r="C91" s="28" t="s">
        <v>119</v>
      </c>
      <c r="D91" s="28" t="s">
        <v>109</v>
      </c>
      <c r="E91" s="28">
        <v>2014</v>
      </c>
      <c r="F91" s="28"/>
      <c r="G91" s="28" t="s">
        <v>120</v>
      </c>
      <c r="H91" s="33">
        <f>I91+J91+K91</f>
        <v>1000</v>
      </c>
      <c r="I91" s="33">
        <f>I96+I95+I94+I93</f>
        <v>1000</v>
      </c>
      <c r="J91" s="33">
        <f>J96+J95+J94+J93</f>
        <v>0</v>
      </c>
      <c r="K91" s="33">
        <f>K96+K95+K94+K93</f>
        <v>0</v>
      </c>
    </row>
    <row r="92" spans="1:11" ht="31.5" x14ac:dyDescent="0.2">
      <c r="A92" s="28"/>
      <c r="B92" s="28"/>
      <c r="C92" s="28" t="s">
        <v>96</v>
      </c>
      <c r="D92" s="32"/>
      <c r="E92" s="28"/>
      <c r="F92" s="28"/>
      <c r="H92" s="34"/>
      <c r="I92" s="33"/>
      <c r="J92" s="33"/>
      <c r="K92" s="33"/>
    </row>
    <row r="93" spans="1:11" ht="15.75" x14ac:dyDescent="0.2">
      <c r="A93" s="28"/>
      <c r="B93" s="28"/>
      <c r="C93" s="28" t="s">
        <v>88</v>
      </c>
      <c r="D93" s="32"/>
      <c r="E93" s="28"/>
      <c r="F93" s="28"/>
      <c r="H93" s="33">
        <f t="shared" ref="H93:H94" si="10">I93+J93+K93</f>
        <v>0</v>
      </c>
      <c r="I93" s="33"/>
      <c r="J93" s="33"/>
      <c r="K93" s="33"/>
    </row>
    <row r="94" spans="1:11" ht="15.75" x14ac:dyDescent="0.2">
      <c r="A94" s="28"/>
      <c r="B94" s="28"/>
      <c r="C94" s="28" t="s">
        <v>89</v>
      </c>
      <c r="D94" s="32"/>
      <c r="E94" s="28"/>
      <c r="F94" s="28"/>
      <c r="H94" s="33">
        <f t="shared" si="10"/>
        <v>0</v>
      </c>
      <c r="I94" s="33"/>
      <c r="J94" s="33"/>
      <c r="K94" s="33"/>
    </row>
    <row r="95" spans="1:11" ht="15.75" x14ac:dyDescent="0.2">
      <c r="A95" s="28"/>
      <c r="B95" s="28"/>
      <c r="C95" s="28" t="s">
        <v>90</v>
      </c>
      <c r="D95" s="32"/>
      <c r="E95" s="28"/>
      <c r="F95" s="28"/>
      <c r="H95" s="33">
        <f>I95+J95+K95</f>
        <v>1000</v>
      </c>
      <c r="I95" s="33">
        <v>1000</v>
      </c>
      <c r="J95" s="33"/>
      <c r="K95" s="33"/>
    </row>
    <row r="96" spans="1:11" ht="15.75" x14ac:dyDescent="0.2">
      <c r="A96" s="28"/>
      <c r="B96" s="28"/>
      <c r="C96" s="28" t="s">
        <v>91</v>
      </c>
      <c r="D96" s="32"/>
      <c r="E96" s="28"/>
      <c r="F96" s="28"/>
      <c r="G96" s="32"/>
      <c r="H96" s="33">
        <f>I96+J96+K96</f>
        <v>0</v>
      </c>
      <c r="I96" s="33"/>
      <c r="J96" s="33"/>
      <c r="K96" s="33"/>
    </row>
    <row r="97" spans="1:11" ht="15.75" x14ac:dyDescent="0.2">
      <c r="A97" s="28"/>
      <c r="B97" s="28"/>
      <c r="C97" s="28"/>
      <c r="D97" s="32"/>
      <c r="E97" s="28"/>
      <c r="F97" s="28"/>
      <c r="G97" s="32"/>
      <c r="H97" s="35"/>
      <c r="I97" s="33"/>
      <c r="J97" s="33"/>
      <c r="K97" s="33"/>
    </row>
    <row r="98" spans="1:11" ht="30.75" customHeight="1" x14ac:dyDescent="0.2">
      <c r="A98" s="89" t="s">
        <v>121</v>
      </c>
      <c r="B98" s="90"/>
      <c r="C98" s="90"/>
      <c r="D98" s="90"/>
      <c r="E98" s="90"/>
      <c r="F98" s="90"/>
      <c r="G98" s="90"/>
      <c r="H98" s="90"/>
      <c r="I98" s="90"/>
      <c r="J98" s="90"/>
      <c r="K98" s="91"/>
    </row>
    <row r="99" spans="1:11" ht="15.75" x14ac:dyDescent="0.2">
      <c r="A99" s="28"/>
      <c r="B99" s="28"/>
      <c r="C99" s="28"/>
      <c r="D99" s="32"/>
      <c r="E99" s="28"/>
      <c r="F99" s="28"/>
      <c r="G99" s="32"/>
      <c r="H99" s="35"/>
      <c r="I99" s="33"/>
      <c r="J99" s="33"/>
      <c r="K99" s="33"/>
    </row>
    <row r="100" spans="1:11" ht="126" x14ac:dyDescent="0.2">
      <c r="A100" s="30" t="s">
        <v>24</v>
      </c>
      <c r="B100" s="30" t="s">
        <v>8</v>
      </c>
      <c r="C100" s="30" t="s">
        <v>123</v>
      </c>
      <c r="D100" s="30" t="s">
        <v>124</v>
      </c>
      <c r="E100" s="30">
        <v>2015</v>
      </c>
      <c r="F100" s="30">
        <v>2016</v>
      </c>
      <c r="G100" s="30" t="s">
        <v>125</v>
      </c>
      <c r="H100" s="33">
        <f>I100+J100+K100</f>
        <v>2000</v>
      </c>
      <c r="I100" s="33">
        <f>I105+I104+I103+I102</f>
        <v>0</v>
      </c>
      <c r="J100" s="33">
        <f>J105+J104+J103+J102</f>
        <v>1000</v>
      </c>
      <c r="K100" s="33">
        <f>K105+K104+K103+K102</f>
        <v>1000</v>
      </c>
    </row>
    <row r="101" spans="1:11" ht="31.5" x14ac:dyDescent="0.2">
      <c r="A101" s="30"/>
      <c r="B101" s="30"/>
      <c r="C101" s="30" t="s">
        <v>96</v>
      </c>
      <c r="D101" s="32"/>
      <c r="E101" s="30"/>
      <c r="F101" s="30"/>
      <c r="H101" s="34"/>
      <c r="I101" s="33"/>
      <c r="J101" s="33"/>
      <c r="K101" s="33"/>
    </row>
    <row r="102" spans="1:11" ht="15.75" x14ac:dyDescent="0.2">
      <c r="A102" s="30"/>
      <c r="B102" s="30"/>
      <c r="C102" s="30" t="s">
        <v>88</v>
      </c>
      <c r="D102" s="32"/>
      <c r="E102" s="30"/>
      <c r="F102" s="30"/>
      <c r="H102" s="33">
        <f t="shared" ref="H102:H103" si="11">I102+J102+K102</f>
        <v>0</v>
      </c>
      <c r="I102" s="33"/>
      <c r="J102" s="33"/>
      <c r="K102" s="33"/>
    </row>
    <row r="103" spans="1:11" ht="15.75" x14ac:dyDescent="0.2">
      <c r="A103" s="30"/>
      <c r="B103" s="30"/>
      <c r="C103" s="30" t="s">
        <v>89</v>
      </c>
      <c r="D103" s="32"/>
      <c r="E103" s="30"/>
      <c r="F103" s="30"/>
      <c r="H103" s="33">
        <f t="shared" si="11"/>
        <v>1000</v>
      </c>
      <c r="I103" s="33"/>
      <c r="J103" s="33">
        <v>500</v>
      </c>
      <c r="K103" s="33">
        <v>500</v>
      </c>
    </row>
    <row r="104" spans="1:11" ht="15.75" x14ac:dyDescent="0.2">
      <c r="A104" s="30"/>
      <c r="B104" s="30"/>
      <c r="C104" s="30" t="s">
        <v>90</v>
      </c>
      <c r="D104" s="32"/>
      <c r="E104" s="30"/>
      <c r="F104" s="30"/>
      <c r="H104" s="33">
        <f>I104+J104+K104</f>
        <v>1000</v>
      </c>
      <c r="I104" s="33"/>
      <c r="J104" s="33">
        <v>500</v>
      </c>
      <c r="K104" s="33">
        <v>500</v>
      </c>
    </row>
    <row r="105" spans="1:11" ht="15.75" x14ac:dyDescent="0.2">
      <c r="A105" s="30"/>
      <c r="B105" s="30"/>
      <c r="C105" s="30" t="s">
        <v>91</v>
      </c>
      <c r="D105" s="32"/>
      <c r="E105" s="30"/>
      <c r="F105" s="30"/>
      <c r="G105" s="32"/>
      <c r="H105" s="33">
        <f>I105+J105+K105</f>
        <v>0</v>
      </c>
      <c r="I105" s="33"/>
      <c r="J105" s="33"/>
      <c r="K105" s="33"/>
    </row>
    <row r="106" spans="1:11" ht="15.75" x14ac:dyDescent="0.2">
      <c r="A106" s="30"/>
      <c r="B106" s="30"/>
      <c r="C106" s="30"/>
      <c r="D106" s="32"/>
      <c r="E106" s="30"/>
      <c r="F106" s="30"/>
      <c r="G106" s="32"/>
      <c r="H106" s="35"/>
      <c r="I106" s="33"/>
      <c r="J106" s="33"/>
      <c r="K106" s="33"/>
    </row>
    <row r="107" spans="1:11" ht="126" x14ac:dyDescent="0.2">
      <c r="A107" s="30" t="s">
        <v>25</v>
      </c>
      <c r="B107" s="30" t="s">
        <v>12</v>
      </c>
      <c r="C107" s="30" t="s">
        <v>126</v>
      </c>
      <c r="D107" s="30" t="s">
        <v>124</v>
      </c>
      <c r="E107" s="30">
        <v>2016</v>
      </c>
      <c r="F107" s="30">
        <v>2016</v>
      </c>
      <c r="G107" s="30" t="s">
        <v>125</v>
      </c>
      <c r="H107" s="33">
        <f>I107+J107+K107</f>
        <v>200</v>
      </c>
      <c r="I107" s="33">
        <f>I112+I111+I110+I109</f>
        <v>0</v>
      </c>
      <c r="J107" s="33">
        <f>J112+J111+J110+J109</f>
        <v>0</v>
      </c>
      <c r="K107" s="33">
        <f>K112+K111+K110+K109</f>
        <v>200</v>
      </c>
    </row>
    <row r="108" spans="1:11" ht="31.5" x14ac:dyDescent="0.2">
      <c r="A108" s="30"/>
      <c r="B108" s="30"/>
      <c r="C108" s="30" t="s">
        <v>96</v>
      </c>
      <c r="D108" s="32"/>
      <c r="E108" s="30"/>
      <c r="F108" s="30"/>
      <c r="H108" s="34"/>
      <c r="I108" s="33"/>
      <c r="J108" s="33"/>
      <c r="K108" s="33"/>
    </row>
    <row r="109" spans="1:11" ht="15.75" x14ac:dyDescent="0.2">
      <c r="A109" s="30"/>
      <c r="B109" s="30"/>
      <c r="C109" s="30" t="s">
        <v>88</v>
      </c>
      <c r="D109" s="32"/>
      <c r="E109" s="30"/>
      <c r="F109" s="30"/>
      <c r="H109" s="33">
        <f t="shared" ref="H109:H110" si="12">I109+J109+K109</f>
        <v>0</v>
      </c>
      <c r="I109" s="33"/>
      <c r="J109" s="33"/>
      <c r="K109" s="33"/>
    </row>
    <row r="110" spans="1:11" ht="15.75" x14ac:dyDescent="0.2">
      <c r="A110" s="30"/>
      <c r="B110" s="30"/>
      <c r="C110" s="30" t="s">
        <v>89</v>
      </c>
      <c r="D110" s="32"/>
      <c r="E110" s="30"/>
      <c r="F110" s="30"/>
      <c r="H110" s="33">
        <f t="shared" si="12"/>
        <v>100</v>
      </c>
      <c r="I110" s="33"/>
      <c r="J110" s="33"/>
      <c r="K110" s="33">
        <v>100</v>
      </c>
    </row>
    <row r="111" spans="1:11" ht="15.75" x14ac:dyDescent="0.2">
      <c r="A111" s="30"/>
      <c r="B111" s="30"/>
      <c r="C111" s="30" t="s">
        <v>90</v>
      </c>
      <c r="D111" s="32"/>
      <c r="E111" s="30"/>
      <c r="F111" s="30"/>
      <c r="H111" s="33">
        <f>I111+J111+K111</f>
        <v>100</v>
      </c>
      <c r="I111" s="33"/>
      <c r="J111" s="33"/>
      <c r="K111" s="33">
        <v>100</v>
      </c>
    </row>
    <row r="112" spans="1:11" ht="15.75" x14ac:dyDescent="0.2">
      <c r="A112" s="30"/>
      <c r="B112" s="30"/>
      <c r="C112" s="30" t="s">
        <v>91</v>
      </c>
      <c r="D112" s="32"/>
      <c r="E112" s="30"/>
      <c r="F112" s="30"/>
      <c r="G112" s="32"/>
      <c r="H112" s="33">
        <f>I112+J112+K112</f>
        <v>0</v>
      </c>
      <c r="I112" s="33"/>
      <c r="J112" s="33"/>
      <c r="K112" s="33"/>
    </row>
    <row r="113" spans="1:11" ht="15.75" x14ac:dyDescent="0.2">
      <c r="A113" s="30"/>
      <c r="B113" s="30"/>
      <c r="C113" s="30"/>
      <c r="D113" s="32"/>
      <c r="E113" s="30"/>
      <c r="F113" s="30"/>
      <c r="G113" s="32"/>
      <c r="H113" s="35"/>
      <c r="I113" s="33"/>
      <c r="J113" s="33"/>
      <c r="K113" s="33"/>
    </row>
    <row r="114" spans="1:11" ht="126" x14ac:dyDescent="0.2">
      <c r="A114" s="30" t="s">
        <v>27</v>
      </c>
      <c r="B114" s="30" t="s">
        <v>14</v>
      </c>
      <c r="C114" s="30" t="s">
        <v>127</v>
      </c>
      <c r="D114" s="30" t="s">
        <v>124</v>
      </c>
      <c r="E114" s="30">
        <v>2015</v>
      </c>
      <c r="F114" s="30">
        <v>2016</v>
      </c>
      <c r="G114" s="30" t="s">
        <v>128</v>
      </c>
      <c r="H114" s="33">
        <f>I114+J114+K114</f>
        <v>600</v>
      </c>
      <c r="I114" s="33">
        <f>I119+I118+I117+I116</f>
        <v>0</v>
      </c>
      <c r="J114" s="33">
        <f>J119+J118+J117+J116</f>
        <v>300</v>
      </c>
      <c r="K114" s="33">
        <f>K119+K118+K117+K116</f>
        <v>300</v>
      </c>
    </row>
    <row r="115" spans="1:11" ht="31.5" x14ac:dyDescent="0.2">
      <c r="A115" s="30"/>
      <c r="B115" s="30"/>
      <c r="C115" s="30" t="s">
        <v>96</v>
      </c>
      <c r="D115" s="32"/>
      <c r="E115" s="30"/>
      <c r="F115" s="30"/>
      <c r="H115" s="34"/>
      <c r="I115" s="33"/>
      <c r="J115" s="33"/>
      <c r="K115" s="33"/>
    </row>
    <row r="116" spans="1:11" ht="15.75" x14ac:dyDescent="0.2">
      <c r="A116" s="30"/>
      <c r="B116" s="30"/>
      <c r="C116" s="30" t="s">
        <v>88</v>
      </c>
      <c r="D116" s="32"/>
      <c r="E116" s="30"/>
      <c r="F116" s="30"/>
      <c r="H116" s="33">
        <f t="shared" ref="H116:H117" si="13">I116+J116+K116</f>
        <v>0</v>
      </c>
      <c r="I116" s="33"/>
      <c r="J116" s="33"/>
      <c r="K116" s="33"/>
    </row>
    <row r="117" spans="1:11" ht="15.75" x14ac:dyDescent="0.2">
      <c r="A117" s="30"/>
      <c r="B117" s="30"/>
      <c r="C117" s="30" t="s">
        <v>89</v>
      </c>
      <c r="D117" s="32"/>
      <c r="E117" s="30"/>
      <c r="F117" s="30"/>
      <c r="H117" s="33">
        <f t="shared" si="13"/>
        <v>200</v>
      </c>
      <c r="I117" s="33"/>
      <c r="J117" s="33">
        <v>100</v>
      </c>
      <c r="K117" s="33">
        <v>100</v>
      </c>
    </row>
    <row r="118" spans="1:11" ht="15.75" x14ac:dyDescent="0.2">
      <c r="A118" s="30"/>
      <c r="B118" s="30"/>
      <c r="C118" s="30" t="s">
        <v>90</v>
      </c>
      <c r="D118" s="32"/>
      <c r="E118" s="30"/>
      <c r="F118" s="30"/>
      <c r="H118" s="33">
        <f>I118+J118+K118</f>
        <v>200</v>
      </c>
      <c r="I118" s="33"/>
      <c r="J118" s="33">
        <v>100</v>
      </c>
      <c r="K118" s="33">
        <v>100</v>
      </c>
    </row>
    <row r="119" spans="1:11" ht="15.75" x14ac:dyDescent="0.2">
      <c r="A119" s="30"/>
      <c r="B119" s="30"/>
      <c r="C119" s="30" t="s">
        <v>91</v>
      </c>
      <c r="D119" s="32"/>
      <c r="E119" s="30"/>
      <c r="F119" s="30"/>
      <c r="G119" s="32"/>
      <c r="H119" s="33">
        <f>I119+J119+K119</f>
        <v>200</v>
      </c>
      <c r="I119" s="33"/>
      <c r="J119" s="33">
        <v>100</v>
      </c>
      <c r="K119" s="33">
        <v>100</v>
      </c>
    </row>
    <row r="120" spans="1:11" ht="15.75" x14ac:dyDescent="0.2">
      <c r="A120" s="30"/>
      <c r="B120" s="30"/>
      <c r="C120" s="30"/>
      <c r="D120" s="32"/>
      <c r="E120" s="30"/>
      <c r="F120" s="30"/>
      <c r="G120" s="32"/>
      <c r="H120" s="35"/>
      <c r="I120" s="33"/>
      <c r="J120" s="33"/>
      <c r="K120" s="33"/>
    </row>
    <row r="121" spans="1:11" ht="126" x14ac:dyDescent="0.2">
      <c r="A121" s="30" t="s">
        <v>61</v>
      </c>
      <c r="B121" s="30" t="s">
        <v>16</v>
      </c>
      <c r="C121" s="30" t="s">
        <v>129</v>
      </c>
      <c r="D121" s="30" t="s">
        <v>124</v>
      </c>
      <c r="E121" s="30">
        <v>2015</v>
      </c>
      <c r="F121" s="30">
        <v>2016</v>
      </c>
      <c r="G121" s="30" t="s">
        <v>128</v>
      </c>
      <c r="H121" s="33">
        <f>I121+J121+K121</f>
        <v>1200</v>
      </c>
      <c r="I121" s="33">
        <f>I126+I125+I124+I123</f>
        <v>0</v>
      </c>
      <c r="J121" s="33">
        <f>J126+J125+J124+J123</f>
        <v>500</v>
      </c>
      <c r="K121" s="33">
        <f>K126+K125+K124+K123</f>
        <v>700</v>
      </c>
    </row>
    <row r="122" spans="1:11" ht="31.5" x14ac:dyDescent="0.2">
      <c r="A122" s="30"/>
      <c r="B122" s="30"/>
      <c r="C122" s="30" t="s">
        <v>96</v>
      </c>
      <c r="D122" s="32"/>
      <c r="E122" s="30"/>
      <c r="F122" s="30"/>
      <c r="H122" s="34"/>
      <c r="I122" s="33"/>
      <c r="J122" s="33"/>
      <c r="K122" s="33"/>
    </row>
    <row r="123" spans="1:11" ht="15.75" x14ac:dyDescent="0.2">
      <c r="A123" s="30"/>
      <c r="B123" s="30"/>
      <c r="C123" s="30" t="s">
        <v>88</v>
      </c>
      <c r="D123" s="32"/>
      <c r="E123" s="30"/>
      <c r="F123" s="30"/>
      <c r="H123" s="33">
        <f t="shared" ref="H123:H124" si="14">I123+J123+K123</f>
        <v>0</v>
      </c>
      <c r="I123" s="33"/>
      <c r="J123" s="33"/>
      <c r="K123" s="33"/>
    </row>
    <row r="124" spans="1:11" ht="15.75" x14ac:dyDescent="0.2">
      <c r="A124" s="30"/>
      <c r="B124" s="30"/>
      <c r="C124" s="30" t="s">
        <v>89</v>
      </c>
      <c r="D124" s="32"/>
      <c r="E124" s="30"/>
      <c r="F124" s="30"/>
      <c r="H124" s="33">
        <f t="shared" si="14"/>
        <v>400</v>
      </c>
      <c r="I124" s="33"/>
      <c r="J124" s="33">
        <v>150</v>
      </c>
      <c r="K124" s="33">
        <v>250</v>
      </c>
    </row>
    <row r="125" spans="1:11" ht="15.75" x14ac:dyDescent="0.2">
      <c r="A125" s="30"/>
      <c r="B125" s="30"/>
      <c r="C125" s="30" t="s">
        <v>90</v>
      </c>
      <c r="D125" s="32"/>
      <c r="E125" s="30"/>
      <c r="F125" s="30"/>
      <c r="H125" s="33">
        <f>I125+J125+K125</f>
        <v>400</v>
      </c>
      <c r="I125" s="33"/>
      <c r="J125" s="33">
        <v>150</v>
      </c>
      <c r="K125" s="33">
        <v>250</v>
      </c>
    </row>
    <row r="126" spans="1:11" ht="15.75" x14ac:dyDescent="0.2">
      <c r="A126" s="30"/>
      <c r="B126" s="30"/>
      <c r="C126" s="30" t="s">
        <v>91</v>
      </c>
      <c r="D126" s="32"/>
      <c r="E126" s="30"/>
      <c r="F126" s="30"/>
      <c r="G126" s="32"/>
      <c r="H126" s="33">
        <f>I126+J126+K126</f>
        <v>400</v>
      </c>
      <c r="I126" s="33"/>
      <c r="J126" s="33">
        <v>200</v>
      </c>
      <c r="K126" s="33">
        <v>200</v>
      </c>
    </row>
    <row r="127" spans="1:11" ht="15.75" x14ac:dyDescent="0.2">
      <c r="A127" s="30"/>
      <c r="B127" s="30"/>
      <c r="C127" s="30"/>
      <c r="D127" s="32"/>
      <c r="E127" s="30"/>
      <c r="F127" s="30"/>
      <c r="G127" s="32"/>
      <c r="H127" s="35"/>
      <c r="I127" s="33"/>
      <c r="J127" s="33"/>
      <c r="K127" s="33"/>
    </row>
    <row r="128" spans="1:11" ht="126" x14ac:dyDescent="0.2">
      <c r="A128" s="30" t="s">
        <v>29</v>
      </c>
      <c r="B128" s="30" t="s">
        <v>18</v>
      </c>
      <c r="C128" s="30" t="s">
        <v>57</v>
      </c>
      <c r="D128" s="30" t="s">
        <v>124</v>
      </c>
      <c r="E128" s="30">
        <v>2014</v>
      </c>
      <c r="F128" s="30">
        <v>2016</v>
      </c>
      <c r="G128" s="30" t="s">
        <v>128</v>
      </c>
      <c r="H128" s="33">
        <f>I128+J128+K128</f>
        <v>4000</v>
      </c>
      <c r="I128" s="33">
        <f>I133+I132+I131+I130</f>
        <v>2000</v>
      </c>
      <c r="J128" s="33">
        <f>J133+J132+J131+J130</f>
        <v>0</v>
      </c>
      <c r="K128" s="33">
        <f>K133+K132+K131+K130</f>
        <v>2000</v>
      </c>
    </row>
    <row r="129" spans="1:11" ht="31.5" x14ac:dyDescent="0.2">
      <c r="A129" s="30"/>
      <c r="B129" s="30"/>
      <c r="C129" s="30" t="s">
        <v>96</v>
      </c>
      <c r="D129" s="32"/>
      <c r="E129" s="30"/>
      <c r="F129" s="30"/>
      <c r="H129" s="34"/>
      <c r="I129" s="33"/>
      <c r="J129" s="33"/>
      <c r="K129" s="33"/>
    </row>
    <row r="130" spans="1:11" ht="15.75" x14ac:dyDescent="0.2">
      <c r="A130" s="30"/>
      <c r="B130" s="30"/>
      <c r="C130" s="30" t="s">
        <v>88</v>
      </c>
      <c r="D130" s="32"/>
      <c r="E130" s="30"/>
      <c r="F130" s="30"/>
      <c r="H130" s="33">
        <f t="shared" ref="H130:H131" si="15">I130+J130+K130</f>
        <v>0</v>
      </c>
      <c r="I130" s="33"/>
      <c r="J130" s="33"/>
      <c r="K130" s="33"/>
    </row>
    <row r="131" spans="1:11" ht="15.75" x14ac:dyDescent="0.2">
      <c r="A131" s="30"/>
      <c r="B131" s="30"/>
      <c r="C131" s="30" t="s">
        <v>89</v>
      </c>
      <c r="D131" s="32"/>
      <c r="E131" s="30"/>
      <c r="F131" s="30"/>
      <c r="H131" s="33">
        <f t="shared" si="15"/>
        <v>2000</v>
      </c>
      <c r="I131" s="33">
        <v>1000</v>
      </c>
      <c r="J131" s="33"/>
      <c r="K131" s="33">
        <v>1000</v>
      </c>
    </row>
    <row r="132" spans="1:11" ht="15.75" x14ac:dyDescent="0.2">
      <c r="A132" s="30"/>
      <c r="B132" s="30"/>
      <c r="C132" s="30" t="s">
        <v>90</v>
      </c>
      <c r="D132" s="32"/>
      <c r="E132" s="30"/>
      <c r="F132" s="30"/>
      <c r="H132" s="33">
        <f>I132+J132+K132</f>
        <v>2000</v>
      </c>
      <c r="I132" s="33">
        <v>1000</v>
      </c>
      <c r="J132" s="33"/>
      <c r="K132" s="33">
        <v>1000</v>
      </c>
    </row>
    <row r="133" spans="1:11" ht="15.75" x14ac:dyDescent="0.2">
      <c r="A133" s="30"/>
      <c r="B133" s="30"/>
      <c r="C133" s="30" t="s">
        <v>91</v>
      </c>
      <c r="D133" s="32"/>
      <c r="E133" s="30"/>
      <c r="F133" s="30"/>
      <c r="G133" s="32"/>
      <c r="H133" s="33">
        <f>I133+J133+K133</f>
        <v>0</v>
      </c>
      <c r="I133" s="33"/>
      <c r="J133" s="33"/>
      <c r="K133" s="33"/>
    </row>
    <row r="134" spans="1:11" ht="15.75" x14ac:dyDescent="0.2">
      <c r="A134" s="30"/>
      <c r="B134" s="30"/>
      <c r="C134" s="30"/>
      <c r="D134" s="32"/>
      <c r="E134" s="30"/>
      <c r="F134" s="30"/>
      <c r="G134" s="32"/>
      <c r="H134" s="35"/>
      <c r="I134" s="33"/>
      <c r="J134" s="33"/>
      <c r="K134" s="33"/>
    </row>
    <row r="135" spans="1:11" ht="126" x14ac:dyDescent="0.2">
      <c r="A135" s="30" t="s">
        <v>130</v>
      </c>
      <c r="B135" s="30" t="s">
        <v>20</v>
      </c>
      <c r="C135" s="30" t="s">
        <v>131</v>
      </c>
      <c r="D135" s="30" t="s">
        <v>124</v>
      </c>
      <c r="E135" s="30">
        <v>2016</v>
      </c>
      <c r="F135" s="30">
        <v>2016</v>
      </c>
      <c r="G135" s="30" t="s">
        <v>128</v>
      </c>
      <c r="H135" s="33">
        <f>I135+J135+K135</f>
        <v>500</v>
      </c>
      <c r="I135" s="33">
        <f>I140+I139+I138+I137</f>
        <v>0</v>
      </c>
      <c r="J135" s="33">
        <f>J140+J139+J138+J137</f>
        <v>0</v>
      </c>
      <c r="K135" s="33">
        <f>K140+K139+K138+K137</f>
        <v>500</v>
      </c>
    </row>
    <row r="136" spans="1:11" ht="31.5" x14ac:dyDescent="0.2">
      <c r="A136" s="30"/>
      <c r="B136" s="30"/>
      <c r="C136" s="30" t="s">
        <v>96</v>
      </c>
      <c r="D136" s="32"/>
      <c r="E136" s="30"/>
      <c r="F136" s="30"/>
      <c r="H136" s="34"/>
      <c r="I136" s="33"/>
      <c r="J136" s="33"/>
      <c r="K136" s="33"/>
    </row>
    <row r="137" spans="1:11" ht="15.75" x14ac:dyDescent="0.2">
      <c r="A137" s="30"/>
      <c r="B137" s="30"/>
      <c r="C137" s="30" t="s">
        <v>88</v>
      </c>
      <c r="D137" s="32"/>
      <c r="E137" s="30"/>
      <c r="F137" s="30"/>
      <c r="H137" s="33">
        <f t="shared" ref="H137:H138" si="16">I137+J137+K137</f>
        <v>0</v>
      </c>
      <c r="I137" s="33"/>
      <c r="J137" s="33"/>
      <c r="K137" s="33"/>
    </row>
    <row r="138" spans="1:11" ht="15.75" x14ac:dyDescent="0.2">
      <c r="A138" s="30"/>
      <c r="B138" s="30"/>
      <c r="C138" s="30" t="s">
        <v>89</v>
      </c>
      <c r="D138" s="32"/>
      <c r="E138" s="30"/>
      <c r="F138" s="30"/>
      <c r="H138" s="33">
        <f t="shared" si="16"/>
        <v>250</v>
      </c>
      <c r="I138" s="33"/>
      <c r="J138" s="33"/>
      <c r="K138" s="33">
        <v>250</v>
      </c>
    </row>
    <row r="139" spans="1:11" ht="15.75" x14ac:dyDescent="0.2">
      <c r="A139" s="30"/>
      <c r="B139" s="30"/>
      <c r="C139" s="30" t="s">
        <v>90</v>
      </c>
      <c r="D139" s="32"/>
      <c r="E139" s="30"/>
      <c r="F139" s="30"/>
      <c r="H139" s="33">
        <f>I139+J139+K139</f>
        <v>250</v>
      </c>
      <c r="I139" s="33"/>
      <c r="J139" s="33"/>
      <c r="K139" s="33">
        <v>250</v>
      </c>
    </row>
    <row r="140" spans="1:11" ht="15.75" x14ac:dyDescent="0.2">
      <c r="A140" s="30"/>
      <c r="B140" s="30"/>
      <c r="C140" s="30" t="s">
        <v>91</v>
      </c>
      <c r="D140" s="32"/>
      <c r="E140" s="30"/>
      <c r="F140" s="30"/>
      <c r="G140" s="32"/>
      <c r="H140" s="33">
        <f>I140+J140+K140</f>
        <v>0</v>
      </c>
      <c r="I140" s="33"/>
      <c r="J140" s="33"/>
      <c r="K140" s="33"/>
    </row>
    <row r="141" spans="1:11" ht="15.75" x14ac:dyDescent="0.2">
      <c r="A141" s="30"/>
      <c r="B141" s="30"/>
      <c r="C141" s="30"/>
      <c r="D141" s="32"/>
      <c r="E141" s="30"/>
      <c r="F141" s="30"/>
      <c r="G141" s="32"/>
      <c r="H141" s="35"/>
      <c r="I141" s="33"/>
      <c r="J141" s="33"/>
      <c r="K141" s="33"/>
    </row>
    <row r="142" spans="1:11" ht="126" x14ac:dyDescent="0.2">
      <c r="A142" s="30" t="s">
        <v>31</v>
      </c>
      <c r="B142" s="30" t="s">
        <v>22</v>
      </c>
      <c r="C142" s="30" t="s">
        <v>132</v>
      </c>
      <c r="D142" s="30" t="s">
        <v>124</v>
      </c>
      <c r="E142" s="30">
        <v>2016</v>
      </c>
      <c r="F142" s="30">
        <v>2016</v>
      </c>
      <c r="G142" s="30" t="s">
        <v>133</v>
      </c>
      <c r="H142" s="33">
        <f>I142+J142+K142</f>
        <v>300</v>
      </c>
      <c r="I142" s="33">
        <f>I147+I146+I145+I144</f>
        <v>0</v>
      </c>
      <c r="J142" s="33">
        <f>J147+J146+J145+J144</f>
        <v>0</v>
      </c>
      <c r="K142" s="33">
        <f>K147+K146+K145+K144</f>
        <v>300</v>
      </c>
    </row>
    <row r="143" spans="1:11" ht="31.5" x14ac:dyDescent="0.2">
      <c r="A143" s="30"/>
      <c r="B143" s="30"/>
      <c r="C143" s="30" t="s">
        <v>96</v>
      </c>
      <c r="D143" s="32"/>
      <c r="E143" s="30"/>
      <c r="F143" s="30"/>
      <c r="H143" s="34"/>
      <c r="I143" s="33"/>
      <c r="J143" s="33"/>
      <c r="K143" s="33"/>
    </row>
    <row r="144" spans="1:11" ht="15.75" x14ac:dyDescent="0.2">
      <c r="A144" s="30"/>
      <c r="B144" s="30"/>
      <c r="C144" s="30" t="s">
        <v>88</v>
      </c>
      <c r="D144" s="32"/>
      <c r="E144" s="30"/>
      <c r="F144" s="30"/>
      <c r="H144" s="33">
        <f t="shared" ref="H144:H145" si="17">I144+J144+K144</f>
        <v>0</v>
      </c>
      <c r="I144" s="33"/>
      <c r="J144" s="33"/>
      <c r="K144" s="33"/>
    </row>
    <row r="145" spans="1:11" ht="15.75" x14ac:dyDescent="0.2">
      <c r="A145" s="30"/>
      <c r="B145" s="30"/>
      <c r="C145" s="30" t="s">
        <v>89</v>
      </c>
      <c r="D145" s="32"/>
      <c r="E145" s="30"/>
      <c r="F145" s="30"/>
      <c r="H145" s="33">
        <f t="shared" si="17"/>
        <v>150</v>
      </c>
      <c r="I145" s="33"/>
      <c r="J145" s="33"/>
      <c r="K145" s="33">
        <v>150</v>
      </c>
    </row>
    <row r="146" spans="1:11" ht="15.75" x14ac:dyDescent="0.2">
      <c r="A146" s="30"/>
      <c r="B146" s="30"/>
      <c r="C146" s="30" t="s">
        <v>90</v>
      </c>
      <c r="D146" s="32"/>
      <c r="E146" s="30"/>
      <c r="F146" s="30"/>
      <c r="H146" s="33">
        <f>I146+J146+K146</f>
        <v>150</v>
      </c>
      <c r="I146" s="33"/>
      <c r="J146" s="33"/>
      <c r="K146" s="33">
        <v>150</v>
      </c>
    </row>
    <row r="147" spans="1:11" ht="15.75" x14ac:dyDescent="0.2">
      <c r="A147" s="30"/>
      <c r="B147" s="30"/>
      <c r="C147" s="30" t="s">
        <v>91</v>
      </c>
      <c r="D147" s="32"/>
      <c r="E147" s="30"/>
      <c r="F147" s="30"/>
      <c r="G147" s="32"/>
      <c r="H147" s="33">
        <f>I147+J147+K147</f>
        <v>0</v>
      </c>
      <c r="I147" s="33"/>
      <c r="J147" s="33"/>
      <c r="K147" s="33"/>
    </row>
    <row r="148" spans="1:11" ht="15.75" x14ac:dyDescent="0.2">
      <c r="A148" s="30"/>
      <c r="B148" s="30"/>
      <c r="C148" s="30"/>
      <c r="D148" s="32"/>
      <c r="E148" s="30"/>
      <c r="F148" s="30"/>
      <c r="G148" s="32"/>
      <c r="H148" s="35"/>
      <c r="I148" s="33"/>
      <c r="J148" s="33"/>
      <c r="K148" s="33"/>
    </row>
    <row r="149" spans="1:11" ht="141.75" x14ac:dyDescent="0.2">
      <c r="A149" s="30" t="s">
        <v>32</v>
      </c>
      <c r="B149" s="30" t="s">
        <v>24</v>
      </c>
      <c r="C149" s="30" t="s">
        <v>134</v>
      </c>
      <c r="D149" s="30" t="s">
        <v>135</v>
      </c>
      <c r="E149" s="30">
        <v>2014</v>
      </c>
      <c r="F149" s="30">
        <v>2016</v>
      </c>
      <c r="G149" s="30" t="s">
        <v>133</v>
      </c>
      <c r="H149" s="33">
        <f>I149+J149+K149</f>
        <v>2870</v>
      </c>
      <c r="I149" s="33">
        <f>I154+I153+I152+I151</f>
        <v>1620</v>
      </c>
      <c r="J149" s="33">
        <f>J154+J153+J152+J151</f>
        <v>750</v>
      </c>
      <c r="K149" s="33">
        <f>K154+K153+K152+K151</f>
        <v>500</v>
      </c>
    </row>
    <row r="150" spans="1:11" ht="31.5" x14ac:dyDescent="0.2">
      <c r="A150" s="30"/>
      <c r="B150" s="30"/>
      <c r="C150" s="30" t="s">
        <v>96</v>
      </c>
      <c r="D150" s="32"/>
      <c r="E150" s="30"/>
      <c r="F150" s="30"/>
      <c r="H150" s="34"/>
      <c r="I150" s="33"/>
      <c r="J150" s="33"/>
      <c r="K150" s="33"/>
    </row>
    <row r="151" spans="1:11" ht="15.75" x14ac:dyDescent="0.2">
      <c r="A151" s="30"/>
      <c r="B151" s="30"/>
      <c r="C151" s="30" t="s">
        <v>88</v>
      </c>
      <c r="D151" s="32"/>
      <c r="E151" s="30"/>
      <c r="F151" s="30"/>
      <c r="H151" s="33">
        <f t="shared" ref="H151:H152" si="18">I151+J151+K151</f>
        <v>0</v>
      </c>
      <c r="I151" s="33"/>
      <c r="J151" s="33"/>
      <c r="K151" s="33"/>
    </row>
    <row r="152" spans="1:11" ht="15.75" x14ac:dyDescent="0.2">
      <c r="A152" s="30"/>
      <c r="B152" s="30"/>
      <c r="C152" s="30" t="s">
        <v>89</v>
      </c>
      <c r="D152" s="32"/>
      <c r="E152" s="30"/>
      <c r="F152" s="30"/>
      <c r="H152" s="33">
        <f t="shared" si="18"/>
        <v>1250</v>
      </c>
      <c r="I152" s="33">
        <v>625</v>
      </c>
      <c r="J152" s="33">
        <v>375</v>
      </c>
      <c r="K152" s="33">
        <v>250</v>
      </c>
    </row>
    <row r="153" spans="1:11" s="11" customFormat="1" ht="15.75" x14ac:dyDescent="0.2">
      <c r="A153" s="70"/>
      <c r="B153" s="70"/>
      <c r="C153" s="70" t="s">
        <v>90</v>
      </c>
      <c r="D153" s="71"/>
      <c r="E153" s="70"/>
      <c r="F153" s="70"/>
      <c r="H153" s="72">
        <f>I153+J153+K153</f>
        <v>1620</v>
      </c>
      <c r="I153" s="72">
        <f>625+370</f>
        <v>995</v>
      </c>
      <c r="J153" s="72">
        <v>375</v>
      </c>
      <c r="K153" s="72">
        <v>250</v>
      </c>
    </row>
    <row r="154" spans="1:11" ht="15.75" x14ac:dyDescent="0.2">
      <c r="A154" s="30"/>
      <c r="B154" s="30"/>
      <c r="C154" s="30" t="s">
        <v>91</v>
      </c>
      <c r="D154" s="32"/>
      <c r="E154" s="30"/>
      <c r="F154" s="30"/>
      <c r="G154" s="32"/>
      <c r="H154" s="33">
        <f>I154+J154+K154</f>
        <v>0</v>
      </c>
      <c r="I154" s="33"/>
      <c r="J154" s="33"/>
      <c r="K154" s="33"/>
    </row>
    <row r="155" spans="1:11" ht="15.75" x14ac:dyDescent="0.2">
      <c r="A155" s="30"/>
      <c r="B155" s="30"/>
      <c r="C155" s="30"/>
      <c r="D155" s="32"/>
      <c r="E155" s="30"/>
      <c r="F155" s="30"/>
      <c r="G155" s="32"/>
      <c r="H155" s="35"/>
      <c r="I155" s="33"/>
      <c r="J155" s="33"/>
      <c r="K155" s="33"/>
    </row>
    <row r="156" spans="1:11" ht="126" x14ac:dyDescent="0.2">
      <c r="A156" s="30" t="s">
        <v>34</v>
      </c>
      <c r="B156" s="30" t="s">
        <v>25</v>
      </c>
      <c r="C156" s="30" t="s">
        <v>136</v>
      </c>
      <c r="D156" s="30" t="s">
        <v>124</v>
      </c>
      <c r="E156" s="30">
        <v>2016</v>
      </c>
      <c r="F156" s="30">
        <v>2016</v>
      </c>
      <c r="G156" s="30" t="s">
        <v>137</v>
      </c>
      <c r="H156" s="33">
        <f>I156+J156+K156</f>
        <v>1000</v>
      </c>
      <c r="I156" s="33">
        <f>I161+I160+I159+I158</f>
        <v>0</v>
      </c>
      <c r="J156" s="33">
        <f>J161+J160+J159+J158</f>
        <v>0</v>
      </c>
      <c r="K156" s="33">
        <f>K161+K160+K159+K158</f>
        <v>1000</v>
      </c>
    </row>
    <row r="157" spans="1:11" ht="31.5" x14ac:dyDescent="0.2">
      <c r="A157" s="30"/>
      <c r="B157" s="30"/>
      <c r="C157" s="30" t="s">
        <v>96</v>
      </c>
      <c r="D157" s="32"/>
      <c r="E157" s="30"/>
      <c r="F157" s="30"/>
      <c r="H157" s="34"/>
      <c r="I157" s="33"/>
      <c r="J157" s="33"/>
      <c r="K157" s="33"/>
    </row>
    <row r="158" spans="1:11" ht="15.75" x14ac:dyDescent="0.2">
      <c r="A158" s="30"/>
      <c r="B158" s="30"/>
      <c r="C158" s="30" t="s">
        <v>88</v>
      </c>
      <c r="D158" s="32"/>
      <c r="E158" s="30"/>
      <c r="F158" s="30"/>
      <c r="H158" s="33">
        <f t="shared" ref="H158:H159" si="19">I158+J158+K158</f>
        <v>0</v>
      </c>
      <c r="I158" s="33"/>
      <c r="J158" s="33"/>
      <c r="K158" s="33"/>
    </row>
    <row r="159" spans="1:11" ht="15.75" x14ac:dyDescent="0.2">
      <c r="A159" s="30"/>
      <c r="B159" s="30"/>
      <c r="C159" s="30" t="s">
        <v>89</v>
      </c>
      <c r="D159" s="32"/>
      <c r="E159" s="30"/>
      <c r="F159" s="30"/>
      <c r="H159" s="33">
        <f t="shared" si="19"/>
        <v>300</v>
      </c>
      <c r="I159" s="33"/>
      <c r="J159" s="33"/>
      <c r="K159" s="33">
        <v>300</v>
      </c>
    </row>
    <row r="160" spans="1:11" ht="15.75" x14ac:dyDescent="0.2">
      <c r="A160" s="30"/>
      <c r="B160" s="30"/>
      <c r="C160" s="30" t="s">
        <v>90</v>
      </c>
      <c r="D160" s="32"/>
      <c r="E160" s="30"/>
      <c r="F160" s="30"/>
      <c r="H160" s="33">
        <f>I160+J160+K160</f>
        <v>300</v>
      </c>
      <c r="I160" s="33"/>
      <c r="J160" s="33"/>
      <c r="K160" s="33">
        <v>300</v>
      </c>
    </row>
    <row r="161" spans="1:11" ht="15.75" x14ac:dyDescent="0.2">
      <c r="A161" s="30"/>
      <c r="B161" s="30"/>
      <c r="C161" s="30" t="s">
        <v>91</v>
      </c>
      <c r="D161" s="32"/>
      <c r="E161" s="30"/>
      <c r="F161" s="30"/>
      <c r="G161" s="32"/>
      <c r="H161" s="33">
        <f>I161+J161+K161</f>
        <v>400</v>
      </c>
      <c r="I161" s="33"/>
      <c r="J161" s="33"/>
      <c r="K161" s="33">
        <v>400</v>
      </c>
    </row>
    <row r="162" spans="1:11" ht="15.75" x14ac:dyDescent="0.2">
      <c r="A162" s="30"/>
      <c r="B162" s="30"/>
      <c r="C162" s="30"/>
      <c r="D162" s="32"/>
      <c r="E162" s="30"/>
      <c r="F162" s="30"/>
      <c r="G162" s="32"/>
      <c r="H162" s="35"/>
      <c r="I162" s="33"/>
      <c r="J162" s="33"/>
      <c r="K162" s="33"/>
    </row>
    <row r="163" spans="1:11" ht="110.25" x14ac:dyDescent="0.2">
      <c r="A163" s="30" t="s">
        <v>138</v>
      </c>
      <c r="B163" s="30" t="s">
        <v>27</v>
      </c>
      <c r="C163" s="30" t="s">
        <v>139</v>
      </c>
      <c r="D163" s="30" t="s">
        <v>140</v>
      </c>
      <c r="E163" s="30">
        <v>2014</v>
      </c>
      <c r="F163" s="30">
        <v>2015</v>
      </c>
      <c r="G163" s="30" t="s">
        <v>141</v>
      </c>
      <c r="H163" s="33">
        <f>I163+J163+K163</f>
        <v>3100</v>
      </c>
      <c r="I163" s="33">
        <f>I168+I167+I166+I165</f>
        <v>300</v>
      </c>
      <c r="J163" s="33">
        <f>J168+J167+J166+J165</f>
        <v>2800</v>
      </c>
      <c r="K163" s="33">
        <f>K168+K167+K166+K165</f>
        <v>0</v>
      </c>
    </row>
    <row r="164" spans="1:11" ht="31.5" x14ac:dyDescent="0.2">
      <c r="A164" s="30"/>
      <c r="B164" s="30"/>
      <c r="C164" s="30" t="s">
        <v>96</v>
      </c>
      <c r="D164" s="32"/>
      <c r="E164" s="30"/>
      <c r="F164" s="30"/>
      <c r="H164" s="34"/>
      <c r="I164" s="33"/>
      <c r="J164" s="33"/>
      <c r="K164" s="33"/>
    </row>
    <row r="165" spans="1:11" ht="15.75" x14ac:dyDescent="0.2">
      <c r="A165" s="30"/>
      <c r="B165" s="30"/>
      <c r="C165" s="30" t="s">
        <v>88</v>
      </c>
      <c r="D165" s="32"/>
      <c r="E165" s="30"/>
      <c r="F165" s="30"/>
      <c r="H165" s="33">
        <f t="shared" ref="H165:H166" si="20">I165+J165+K165</f>
        <v>0</v>
      </c>
      <c r="I165" s="33"/>
      <c r="J165" s="33"/>
      <c r="K165" s="33"/>
    </row>
    <row r="166" spans="1:11" ht="15.75" x14ac:dyDescent="0.2">
      <c r="A166" s="30"/>
      <c r="B166" s="30"/>
      <c r="C166" s="30" t="s">
        <v>89</v>
      </c>
      <c r="D166" s="32"/>
      <c r="E166" s="30"/>
      <c r="F166" s="30"/>
      <c r="H166" s="33">
        <f t="shared" si="20"/>
        <v>300</v>
      </c>
      <c r="I166" s="33">
        <v>150</v>
      </c>
      <c r="J166" s="33">
        <v>150</v>
      </c>
      <c r="K166" s="33"/>
    </row>
    <row r="167" spans="1:11" ht="15.75" x14ac:dyDescent="0.2">
      <c r="A167" s="30"/>
      <c r="B167" s="30"/>
      <c r="C167" s="30" t="s">
        <v>90</v>
      </c>
      <c r="D167" s="32"/>
      <c r="E167" s="30"/>
      <c r="F167" s="30"/>
      <c r="H167" s="33">
        <f>I167+J167+K167</f>
        <v>300</v>
      </c>
      <c r="I167" s="33">
        <v>150</v>
      </c>
      <c r="J167" s="33">
        <v>150</v>
      </c>
      <c r="K167" s="33"/>
    </row>
    <row r="168" spans="1:11" ht="15.75" x14ac:dyDescent="0.2">
      <c r="A168" s="30"/>
      <c r="B168" s="30"/>
      <c r="C168" s="30" t="s">
        <v>91</v>
      </c>
      <c r="D168" s="32"/>
      <c r="E168" s="30"/>
      <c r="F168" s="30"/>
      <c r="G168" s="32"/>
      <c r="H168" s="33">
        <f>I168+J168+K168</f>
        <v>2500</v>
      </c>
      <c r="I168" s="33"/>
      <c r="J168" s="33">
        <v>2500</v>
      </c>
      <c r="K168" s="33"/>
    </row>
    <row r="169" spans="1:11" ht="15.75" x14ac:dyDescent="0.2">
      <c r="A169" s="30"/>
      <c r="B169" s="30"/>
      <c r="C169" s="30"/>
      <c r="D169" s="32"/>
      <c r="E169" s="30"/>
      <c r="F169" s="30"/>
      <c r="G169" s="32"/>
      <c r="H169" s="35"/>
      <c r="I169" s="33"/>
      <c r="J169" s="33"/>
      <c r="K169" s="33"/>
    </row>
    <row r="170" spans="1:11" ht="110.25" x14ac:dyDescent="0.2">
      <c r="A170" s="30" t="s">
        <v>142</v>
      </c>
      <c r="B170" s="30" t="s">
        <v>61</v>
      </c>
      <c r="C170" s="30" t="s">
        <v>62</v>
      </c>
      <c r="D170" s="30" t="s">
        <v>140</v>
      </c>
      <c r="E170" s="30">
        <v>2014</v>
      </c>
      <c r="F170" s="30">
        <v>2014</v>
      </c>
      <c r="G170" s="30" t="s">
        <v>143</v>
      </c>
      <c r="H170" s="33">
        <f>I170+J170+K170</f>
        <v>300</v>
      </c>
      <c r="I170" s="33">
        <f>I175+I174+I173+I172</f>
        <v>300</v>
      </c>
      <c r="J170" s="33">
        <f>J175+J174+J173+J172</f>
        <v>0</v>
      </c>
      <c r="K170" s="33">
        <f>K175+K174+K173+K172</f>
        <v>0</v>
      </c>
    </row>
    <row r="171" spans="1:11" ht="31.5" x14ac:dyDescent="0.2">
      <c r="A171" s="30"/>
      <c r="B171" s="30"/>
      <c r="C171" s="30" t="s">
        <v>96</v>
      </c>
      <c r="D171" s="32"/>
      <c r="E171" s="30"/>
      <c r="F171" s="30"/>
      <c r="H171" s="34"/>
      <c r="I171" s="33"/>
      <c r="J171" s="33"/>
      <c r="K171" s="33"/>
    </row>
    <row r="172" spans="1:11" ht="15.75" x14ac:dyDescent="0.2">
      <c r="A172" s="30"/>
      <c r="B172" s="30"/>
      <c r="C172" s="30" t="s">
        <v>88</v>
      </c>
      <c r="D172" s="32"/>
      <c r="E172" s="30"/>
      <c r="F172" s="30"/>
      <c r="H172" s="33">
        <f t="shared" ref="H172:H173" si="21">I172+J172+K172</f>
        <v>0</v>
      </c>
      <c r="I172" s="33"/>
      <c r="J172" s="33"/>
      <c r="K172" s="33"/>
    </row>
    <row r="173" spans="1:11" ht="15.75" x14ac:dyDescent="0.2">
      <c r="A173" s="30"/>
      <c r="B173" s="30"/>
      <c r="C173" s="30" t="s">
        <v>89</v>
      </c>
      <c r="D173" s="32"/>
      <c r="E173" s="30"/>
      <c r="F173" s="30"/>
      <c r="H173" s="33">
        <f t="shared" si="21"/>
        <v>150</v>
      </c>
      <c r="I173" s="33">
        <v>150</v>
      </c>
      <c r="J173" s="33"/>
      <c r="K173" s="33"/>
    </row>
    <row r="174" spans="1:11" ht="15.75" x14ac:dyDescent="0.2">
      <c r="A174" s="30"/>
      <c r="B174" s="30"/>
      <c r="C174" s="30" t="s">
        <v>90</v>
      </c>
      <c r="D174" s="32"/>
      <c r="E174" s="30"/>
      <c r="F174" s="30"/>
      <c r="H174" s="33">
        <f>I174+J174+K174</f>
        <v>150</v>
      </c>
      <c r="I174" s="33">
        <v>150</v>
      </c>
      <c r="J174" s="33"/>
      <c r="K174" s="33"/>
    </row>
    <row r="175" spans="1:11" ht="15.75" x14ac:dyDescent="0.2">
      <c r="A175" s="30"/>
      <c r="B175" s="30"/>
      <c r="C175" s="30" t="s">
        <v>91</v>
      </c>
      <c r="D175" s="32"/>
      <c r="E175" s="30"/>
      <c r="F175" s="30"/>
      <c r="G175" s="32"/>
      <c r="H175" s="33">
        <f>I175+J175+K175</f>
        <v>0</v>
      </c>
      <c r="I175" s="33"/>
      <c r="J175" s="33"/>
      <c r="K175" s="33"/>
    </row>
    <row r="176" spans="1:11" ht="15.75" x14ac:dyDescent="0.2">
      <c r="A176" s="30"/>
      <c r="B176" s="30"/>
      <c r="C176" s="30"/>
      <c r="D176" s="32"/>
      <c r="E176" s="30"/>
      <c r="F176" s="30"/>
      <c r="G176" s="32"/>
      <c r="H176" s="35"/>
      <c r="I176" s="33"/>
      <c r="J176" s="33"/>
      <c r="K176" s="33"/>
    </row>
    <row r="177" spans="1:11" ht="126" x14ac:dyDescent="0.2">
      <c r="A177" s="30" t="s">
        <v>144</v>
      </c>
      <c r="B177" s="30" t="s">
        <v>29</v>
      </c>
      <c r="C177" s="30" t="s">
        <v>145</v>
      </c>
      <c r="D177" s="30" t="s">
        <v>124</v>
      </c>
      <c r="E177" s="30">
        <v>2014</v>
      </c>
      <c r="F177" s="30">
        <v>2016</v>
      </c>
      <c r="G177" s="30" t="s">
        <v>146</v>
      </c>
      <c r="H177" s="33">
        <f>I177+J177+K177</f>
        <v>4130</v>
      </c>
      <c r="I177" s="33">
        <f>I182+I181+I180+I179</f>
        <v>630</v>
      </c>
      <c r="J177" s="33">
        <f>J182+J181+J180+J179</f>
        <v>1500</v>
      </c>
      <c r="K177" s="33">
        <f>K182+K181+K180+K179</f>
        <v>2000</v>
      </c>
    </row>
    <row r="178" spans="1:11" ht="31.5" x14ac:dyDescent="0.2">
      <c r="A178" s="30"/>
      <c r="B178" s="30"/>
      <c r="C178" s="30" t="s">
        <v>96</v>
      </c>
      <c r="D178" s="32"/>
      <c r="E178" s="30"/>
      <c r="F178" s="30"/>
      <c r="H178" s="34"/>
      <c r="I178" s="33"/>
      <c r="J178" s="33"/>
      <c r="K178" s="33"/>
    </row>
    <row r="179" spans="1:11" ht="15.75" x14ac:dyDescent="0.2">
      <c r="A179" s="30"/>
      <c r="B179" s="30"/>
      <c r="C179" s="30" t="s">
        <v>88</v>
      </c>
      <c r="D179" s="32"/>
      <c r="E179" s="30"/>
      <c r="F179" s="30"/>
      <c r="H179" s="33">
        <f t="shared" ref="H179:H180" si="22">I179+J179+K179</f>
        <v>0</v>
      </c>
      <c r="I179" s="33"/>
      <c r="J179" s="33"/>
      <c r="K179" s="33"/>
    </row>
    <row r="180" spans="1:11" ht="15.75" x14ac:dyDescent="0.2">
      <c r="A180" s="30"/>
      <c r="B180" s="30"/>
      <c r="C180" s="30" t="s">
        <v>89</v>
      </c>
      <c r="D180" s="32"/>
      <c r="E180" s="30"/>
      <c r="F180" s="30"/>
      <c r="H180" s="33">
        <f t="shared" si="22"/>
        <v>1750</v>
      </c>
      <c r="I180" s="33">
        <v>500</v>
      </c>
      <c r="J180" s="33">
        <v>500</v>
      </c>
      <c r="K180" s="33">
        <v>750</v>
      </c>
    </row>
    <row r="181" spans="1:11" s="11" customFormat="1" ht="15.75" x14ac:dyDescent="0.2">
      <c r="A181" s="70"/>
      <c r="B181" s="70"/>
      <c r="C181" s="70" t="s">
        <v>90</v>
      </c>
      <c r="D181" s="71"/>
      <c r="E181" s="70"/>
      <c r="F181" s="70"/>
      <c r="H181" s="72">
        <f>I181+J181+K181</f>
        <v>1380</v>
      </c>
      <c r="I181" s="72">
        <f>500-370</f>
        <v>130</v>
      </c>
      <c r="J181" s="72">
        <v>500</v>
      </c>
      <c r="K181" s="72">
        <v>750</v>
      </c>
    </row>
    <row r="182" spans="1:11" ht="15.75" x14ac:dyDescent="0.2">
      <c r="A182" s="30"/>
      <c r="B182" s="30"/>
      <c r="C182" s="30" t="s">
        <v>91</v>
      </c>
      <c r="D182" s="32"/>
      <c r="E182" s="30"/>
      <c r="F182" s="30"/>
      <c r="G182" s="32"/>
      <c r="H182" s="33">
        <f>I182+J182+K182</f>
        <v>1000</v>
      </c>
      <c r="I182" s="33"/>
      <c r="J182" s="33">
        <v>500</v>
      </c>
      <c r="K182" s="33">
        <v>500</v>
      </c>
    </row>
    <row r="183" spans="1:11" ht="15.75" x14ac:dyDescent="0.2">
      <c r="A183" s="30"/>
      <c r="B183" s="30"/>
      <c r="C183" s="30"/>
      <c r="D183" s="32"/>
      <c r="E183" s="30"/>
      <c r="F183" s="30"/>
      <c r="G183" s="32"/>
      <c r="H183" s="35"/>
      <c r="I183" s="33"/>
      <c r="J183" s="33"/>
      <c r="K183" s="33"/>
    </row>
    <row r="184" spans="1:11" ht="126" x14ac:dyDescent="0.2">
      <c r="A184" s="30" t="s">
        <v>147</v>
      </c>
      <c r="B184" s="30" t="s">
        <v>67</v>
      </c>
      <c r="C184" s="30" t="s">
        <v>148</v>
      </c>
      <c r="D184" s="30" t="s">
        <v>124</v>
      </c>
      <c r="E184" s="30">
        <v>2016</v>
      </c>
      <c r="F184" s="30">
        <v>2016</v>
      </c>
      <c r="G184" s="30" t="s">
        <v>149</v>
      </c>
      <c r="H184" s="33">
        <f>I184+J184+K184</f>
        <v>1800</v>
      </c>
      <c r="I184" s="33">
        <f>I189+I188+I187+I186</f>
        <v>0</v>
      </c>
      <c r="J184" s="33">
        <f>J189+J188+J187+J186</f>
        <v>0</v>
      </c>
      <c r="K184" s="33">
        <f>K189+K188+K187+K186</f>
        <v>1800</v>
      </c>
    </row>
    <row r="185" spans="1:11" ht="31.5" x14ac:dyDescent="0.2">
      <c r="A185" s="30"/>
      <c r="B185" s="30"/>
      <c r="C185" s="30" t="s">
        <v>96</v>
      </c>
      <c r="D185" s="32"/>
      <c r="E185" s="30"/>
      <c r="F185" s="30"/>
      <c r="H185" s="34"/>
      <c r="I185" s="33"/>
      <c r="J185" s="33"/>
      <c r="K185" s="33"/>
    </row>
    <row r="186" spans="1:11" ht="15.75" x14ac:dyDescent="0.2">
      <c r="A186" s="30"/>
      <c r="B186" s="30"/>
      <c r="C186" s="30" t="s">
        <v>88</v>
      </c>
      <c r="D186" s="32"/>
      <c r="E186" s="30"/>
      <c r="F186" s="30"/>
      <c r="H186" s="33">
        <f t="shared" ref="H186:H187" si="23">I186+J186+K186</f>
        <v>1000</v>
      </c>
      <c r="I186" s="33"/>
      <c r="J186" s="33"/>
      <c r="K186" s="33">
        <v>1000</v>
      </c>
    </row>
    <row r="187" spans="1:11" ht="15.75" x14ac:dyDescent="0.2">
      <c r="A187" s="30"/>
      <c r="B187" s="30"/>
      <c r="C187" s="30" t="s">
        <v>89</v>
      </c>
      <c r="D187" s="32"/>
      <c r="E187" s="30"/>
      <c r="F187" s="30"/>
      <c r="H187" s="33">
        <f t="shared" si="23"/>
        <v>400</v>
      </c>
      <c r="I187" s="33"/>
      <c r="J187" s="33"/>
      <c r="K187" s="33">
        <v>400</v>
      </c>
    </row>
    <row r="188" spans="1:11" ht="15.75" x14ac:dyDescent="0.2">
      <c r="A188" s="30"/>
      <c r="B188" s="30"/>
      <c r="C188" s="30" t="s">
        <v>90</v>
      </c>
      <c r="D188" s="32"/>
      <c r="E188" s="30"/>
      <c r="F188" s="30"/>
      <c r="H188" s="33">
        <f>I188+J188+K188</f>
        <v>400</v>
      </c>
      <c r="I188" s="33"/>
      <c r="J188" s="33"/>
      <c r="K188" s="33">
        <v>400</v>
      </c>
    </row>
    <row r="189" spans="1:11" ht="15.75" x14ac:dyDescent="0.2">
      <c r="A189" s="30"/>
      <c r="B189" s="30"/>
      <c r="C189" s="30" t="s">
        <v>91</v>
      </c>
      <c r="D189" s="32"/>
      <c r="E189" s="30"/>
      <c r="F189" s="30"/>
      <c r="G189" s="32"/>
      <c r="H189" s="33">
        <f>I189+J189+K189</f>
        <v>0</v>
      </c>
      <c r="I189" s="33"/>
      <c r="J189" s="33"/>
      <c r="K189" s="33"/>
    </row>
    <row r="190" spans="1:11" ht="15.75" x14ac:dyDescent="0.2">
      <c r="A190" s="30"/>
      <c r="B190" s="30"/>
      <c r="C190" s="30"/>
      <c r="D190" s="32"/>
      <c r="E190" s="30"/>
      <c r="F190" s="30"/>
      <c r="G190" s="32"/>
      <c r="H190" s="35"/>
      <c r="I190" s="33"/>
      <c r="J190" s="33"/>
      <c r="K190" s="33"/>
    </row>
    <row r="191" spans="1:11" ht="126" x14ac:dyDescent="0.2">
      <c r="A191" s="30" t="s">
        <v>36</v>
      </c>
      <c r="B191" s="30" t="s">
        <v>66</v>
      </c>
      <c r="C191" s="30" t="s">
        <v>150</v>
      </c>
      <c r="D191" s="30" t="s">
        <v>124</v>
      </c>
      <c r="E191" s="30">
        <v>2016</v>
      </c>
      <c r="F191" s="30">
        <v>2016</v>
      </c>
      <c r="G191" s="30" t="s">
        <v>151</v>
      </c>
      <c r="H191" s="33">
        <f>I191+J191+K191</f>
        <v>18400</v>
      </c>
      <c r="I191" s="33">
        <f>I196+I195+I194+I193</f>
        <v>0</v>
      </c>
      <c r="J191" s="33">
        <f>J196+J195+J194+J193</f>
        <v>0</v>
      </c>
      <c r="K191" s="33">
        <f>K196+K195+K194+K193</f>
        <v>18400</v>
      </c>
    </row>
    <row r="192" spans="1:11" ht="31.5" x14ac:dyDescent="0.2">
      <c r="A192" s="30"/>
      <c r="B192" s="30"/>
      <c r="C192" s="30" t="s">
        <v>96</v>
      </c>
      <c r="D192" s="32"/>
      <c r="E192" s="30"/>
      <c r="F192" s="30"/>
      <c r="H192" s="34"/>
      <c r="I192" s="33"/>
      <c r="J192" s="33"/>
      <c r="K192" s="33"/>
    </row>
    <row r="193" spans="1:11" ht="15.75" x14ac:dyDescent="0.2">
      <c r="A193" s="30"/>
      <c r="B193" s="30"/>
      <c r="C193" s="30" t="s">
        <v>88</v>
      </c>
      <c r="D193" s="32"/>
      <c r="E193" s="30"/>
      <c r="F193" s="30"/>
      <c r="H193" s="33">
        <f t="shared" ref="H193:H194" si="24">I193+J193+K193</f>
        <v>400</v>
      </c>
      <c r="I193" s="33"/>
      <c r="J193" s="33"/>
      <c r="K193" s="33">
        <v>400</v>
      </c>
    </row>
    <row r="194" spans="1:11" ht="15.75" x14ac:dyDescent="0.2">
      <c r="A194" s="30"/>
      <c r="B194" s="30"/>
      <c r="C194" s="30" t="s">
        <v>89</v>
      </c>
      <c r="D194" s="32"/>
      <c r="E194" s="30"/>
      <c r="F194" s="30"/>
      <c r="H194" s="33">
        <f t="shared" si="24"/>
        <v>5000</v>
      </c>
      <c r="I194" s="33"/>
      <c r="J194" s="33"/>
      <c r="K194" s="33">
        <v>5000</v>
      </c>
    </row>
    <row r="195" spans="1:11" ht="15.75" x14ac:dyDescent="0.2">
      <c r="A195" s="30"/>
      <c r="B195" s="30"/>
      <c r="C195" s="30" t="s">
        <v>90</v>
      </c>
      <c r="D195" s="32"/>
      <c r="E195" s="30"/>
      <c r="F195" s="30"/>
      <c r="H195" s="33">
        <f>I195+J195+K195</f>
        <v>5000</v>
      </c>
      <c r="I195" s="33"/>
      <c r="J195" s="33"/>
      <c r="K195" s="33">
        <v>5000</v>
      </c>
    </row>
    <row r="196" spans="1:11" ht="15.75" x14ac:dyDescent="0.2">
      <c r="A196" s="30"/>
      <c r="B196" s="30"/>
      <c r="C196" s="30" t="s">
        <v>91</v>
      </c>
      <c r="D196" s="32"/>
      <c r="E196" s="30"/>
      <c r="F196" s="30"/>
      <c r="G196" s="32"/>
      <c r="H196" s="33">
        <f>I196+J196+K196</f>
        <v>8000</v>
      </c>
      <c r="I196" s="33"/>
      <c r="J196" s="33"/>
      <c r="K196" s="33">
        <v>8000</v>
      </c>
    </row>
    <row r="197" spans="1:11" ht="15.75" x14ac:dyDescent="0.2">
      <c r="A197" s="30"/>
      <c r="B197" s="30"/>
      <c r="C197" s="30"/>
      <c r="D197" s="32"/>
      <c r="E197" s="30"/>
      <c r="F197" s="30"/>
      <c r="G197" s="32"/>
      <c r="H197" s="35"/>
      <c r="I197" s="33"/>
      <c r="J197" s="33"/>
      <c r="K197" s="33"/>
    </row>
    <row r="198" spans="1:11" ht="126" x14ac:dyDescent="0.2">
      <c r="A198" s="30" t="s">
        <v>38</v>
      </c>
      <c r="B198" s="30" t="s">
        <v>65</v>
      </c>
      <c r="C198" s="30" t="s">
        <v>50</v>
      </c>
      <c r="D198" s="30" t="s">
        <v>124</v>
      </c>
      <c r="E198" s="30">
        <v>2014</v>
      </c>
      <c r="F198" s="30">
        <v>2016</v>
      </c>
      <c r="G198" s="30" t="s">
        <v>152</v>
      </c>
      <c r="H198" s="33">
        <f>I198+J198+K198</f>
        <v>3000</v>
      </c>
      <c r="I198" s="33">
        <f>I203+I202+I201+I200</f>
        <v>1000</v>
      </c>
      <c r="J198" s="33">
        <f>J203+J202+J201+J200</f>
        <v>1000</v>
      </c>
      <c r="K198" s="33">
        <f>K203+K202+K201+K200</f>
        <v>1000</v>
      </c>
    </row>
    <row r="199" spans="1:11" ht="31.5" x14ac:dyDescent="0.2">
      <c r="A199" s="30"/>
      <c r="B199" s="30"/>
      <c r="C199" s="30" t="s">
        <v>96</v>
      </c>
      <c r="D199" s="32"/>
      <c r="E199" s="30"/>
      <c r="F199" s="30"/>
      <c r="H199" s="34"/>
      <c r="I199" s="33"/>
      <c r="J199" s="33"/>
      <c r="K199" s="33"/>
    </row>
    <row r="200" spans="1:11" ht="15.75" x14ac:dyDescent="0.2">
      <c r="A200" s="30"/>
      <c r="B200" s="30"/>
      <c r="C200" s="30" t="s">
        <v>88</v>
      </c>
      <c r="D200" s="32"/>
      <c r="E200" s="30"/>
      <c r="F200" s="30"/>
      <c r="H200" s="33">
        <f t="shared" ref="H200:H201" si="25">I200+J200+K200</f>
        <v>2700</v>
      </c>
      <c r="I200" s="33">
        <v>900</v>
      </c>
      <c r="J200" s="33">
        <v>900</v>
      </c>
      <c r="K200" s="33">
        <v>900</v>
      </c>
    </row>
    <row r="201" spans="1:11" ht="15.75" x14ac:dyDescent="0.2">
      <c r="A201" s="30"/>
      <c r="B201" s="30"/>
      <c r="C201" s="30" t="s">
        <v>89</v>
      </c>
      <c r="D201" s="32"/>
      <c r="E201" s="30"/>
      <c r="F201" s="30"/>
      <c r="H201" s="33">
        <f t="shared" si="25"/>
        <v>150</v>
      </c>
      <c r="I201" s="33">
        <v>50</v>
      </c>
      <c r="J201" s="33">
        <v>50</v>
      </c>
      <c r="K201" s="33">
        <v>50</v>
      </c>
    </row>
    <row r="202" spans="1:11" ht="15.75" x14ac:dyDescent="0.2">
      <c r="A202" s="30"/>
      <c r="B202" s="30"/>
      <c r="C202" s="30" t="s">
        <v>90</v>
      </c>
      <c r="D202" s="32"/>
      <c r="E202" s="30"/>
      <c r="F202" s="30"/>
      <c r="H202" s="33">
        <f>I202+J202+K202</f>
        <v>150</v>
      </c>
      <c r="I202" s="33">
        <v>50</v>
      </c>
      <c r="J202" s="33">
        <v>50</v>
      </c>
      <c r="K202" s="33">
        <v>50</v>
      </c>
    </row>
    <row r="203" spans="1:11" ht="15.75" x14ac:dyDescent="0.2">
      <c r="A203" s="30"/>
      <c r="B203" s="30"/>
      <c r="C203" s="30" t="s">
        <v>91</v>
      </c>
      <c r="D203" s="32"/>
      <c r="E203" s="30"/>
      <c r="F203" s="30"/>
      <c r="G203" s="32"/>
      <c r="H203" s="33">
        <f>I203+J203+K203</f>
        <v>0</v>
      </c>
      <c r="I203" s="33"/>
      <c r="J203" s="33"/>
      <c r="K203" s="33"/>
    </row>
    <row r="204" spans="1:11" ht="15.75" x14ac:dyDescent="0.2">
      <c r="A204" s="30"/>
      <c r="B204" s="30"/>
      <c r="C204" s="30"/>
      <c r="D204" s="32"/>
      <c r="E204" s="30"/>
      <c r="F204" s="30"/>
      <c r="G204" s="32"/>
      <c r="H204" s="35"/>
      <c r="I204" s="33"/>
      <c r="J204" s="33"/>
      <c r="K204" s="33"/>
    </row>
    <row r="205" spans="1:11" ht="126" x14ac:dyDescent="0.2">
      <c r="A205" s="30" t="s">
        <v>40</v>
      </c>
      <c r="B205" s="30" t="s">
        <v>32</v>
      </c>
      <c r="C205" s="30" t="s">
        <v>153</v>
      </c>
      <c r="D205" s="30" t="s">
        <v>109</v>
      </c>
      <c r="E205" s="30">
        <v>2014</v>
      </c>
      <c r="F205" s="30">
        <v>2015</v>
      </c>
      <c r="G205" s="30" t="s">
        <v>154</v>
      </c>
      <c r="H205" s="33">
        <f>I205+J205+K205</f>
        <v>31684</v>
      </c>
      <c r="I205" s="33">
        <f>I210+I209+I208+I207</f>
        <v>13380</v>
      </c>
      <c r="J205" s="33">
        <f>J210+J209+J208+J207</f>
        <v>18304</v>
      </c>
      <c r="K205" s="33">
        <f>K210+K209+K208+K207</f>
        <v>0</v>
      </c>
    </row>
    <row r="206" spans="1:11" ht="31.5" x14ac:dyDescent="0.2">
      <c r="A206" s="30"/>
      <c r="B206" s="30"/>
      <c r="C206" s="30" t="s">
        <v>96</v>
      </c>
      <c r="D206" s="32"/>
      <c r="E206" s="30"/>
      <c r="F206" s="30"/>
      <c r="H206" s="34"/>
      <c r="I206" s="33"/>
      <c r="J206" s="33"/>
      <c r="K206" s="33"/>
    </row>
    <row r="207" spans="1:11" ht="15.75" x14ac:dyDescent="0.2">
      <c r="A207" s="30"/>
      <c r="B207" s="30"/>
      <c r="C207" s="30" t="s">
        <v>88</v>
      </c>
      <c r="D207" s="32"/>
      <c r="E207" s="30"/>
      <c r="F207" s="30"/>
      <c r="H207" s="33">
        <f t="shared" ref="H207:H208" si="26">I207+J207+K207</f>
        <v>0</v>
      </c>
      <c r="I207" s="33"/>
      <c r="J207" s="33"/>
      <c r="K207" s="33"/>
    </row>
    <row r="208" spans="1:11" ht="15.75" x14ac:dyDescent="0.2">
      <c r="A208" s="30"/>
      <c r="B208" s="30"/>
      <c r="C208" s="30" t="s">
        <v>89</v>
      </c>
      <c r="D208" s="32"/>
      <c r="E208" s="30"/>
      <c r="F208" s="30"/>
      <c r="H208" s="33">
        <f t="shared" si="26"/>
        <v>13381</v>
      </c>
      <c r="I208" s="33">
        <v>6690</v>
      </c>
      <c r="J208" s="33">
        <v>6691</v>
      </c>
      <c r="K208" s="33"/>
    </row>
    <row r="209" spans="1:15" ht="15.75" x14ac:dyDescent="0.2">
      <c r="A209" s="30"/>
      <c r="B209" s="30"/>
      <c r="C209" s="30" t="s">
        <v>90</v>
      </c>
      <c r="D209" s="32"/>
      <c r="E209" s="30"/>
      <c r="F209" s="30"/>
      <c r="H209" s="33">
        <f>I209+J209+K209</f>
        <v>18303</v>
      </c>
      <c r="I209" s="33">
        <v>6690</v>
      </c>
      <c r="J209" s="33">
        <v>11613</v>
      </c>
      <c r="K209" s="33"/>
    </row>
    <row r="210" spans="1:15" ht="15.75" x14ac:dyDescent="0.2">
      <c r="A210" s="30"/>
      <c r="B210" s="30"/>
      <c r="C210" s="30" t="s">
        <v>91</v>
      </c>
      <c r="D210" s="32"/>
      <c r="E210" s="30"/>
      <c r="F210" s="30"/>
      <c r="G210" s="32"/>
      <c r="H210" s="33">
        <f>I210+J210+K210</f>
        <v>0</v>
      </c>
      <c r="I210" s="33"/>
      <c r="J210" s="33"/>
      <c r="K210" s="33"/>
    </row>
    <row r="211" spans="1:15" ht="15.75" x14ac:dyDescent="0.2">
      <c r="A211" s="30"/>
      <c r="B211" s="30"/>
      <c r="C211" s="30"/>
      <c r="D211" s="32"/>
      <c r="E211" s="30"/>
      <c r="F211" s="30"/>
      <c r="G211" s="32"/>
      <c r="H211" s="35"/>
      <c r="I211" s="33"/>
      <c r="J211" s="33"/>
      <c r="K211" s="33"/>
    </row>
    <row r="212" spans="1:15" ht="31.5" x14ac:dyDescent="0.25">
      <c r="B212" s="29"/>
      <c r="C212" s="5" t="s">
        <v>52</v>
      </c>
      <c r="D212" s="5"/>
      <c r="E212" s="5"/>
      <c r="F212" s="6" t="s">
        <v>63</v>
      </c>
      <c r="G212" s="6"/>
      <c r="H212" s="24">
        <f>H205+H198+H191+H184+H177+H170+H163+H156+H149+H142+H135+H128+H121+H114+H107+H100+H91+H84+H77+H70+H63+H56+H48+H41+H34+H27+H20+H13</f>
        <v>3559664.37</v>
      </c>
      <c r="I212" s="24">
        <f t="shared" ref="I212:K212" si="27">I205+I198+I191+I184+I177+I170+I163+I156+I149+I142+I135+I128+I121+I114+I107+I100+I91+I84+I77+I70+I63+I56+I48+I41+I34+I27+I20+I13</f>
        <v>1812566.37</v>
      </c>
      <c r="J212" s="24">
        <f t="shared" si="27"/>
        <v>1292708</v>
      </c>
      <c r="K212" s="24">
        <f t="shared" si="27"/>
        <v>454390</v>
      </c>
      <c r="L212" s="4"/>
      <c r="M212" s="4"/>
    </row>
    <row r="213" spans="1:15" ht="31.5" x14ac:dyDescent="0.25">
      <c r="B213" s="29"/>
      <c r="C213" s="30" t="s">
        <v>96</v>
      </c>
      <c r="D213" s="5"/>
      <c r="E213" s="5"/>
      <c r="F213" s="6"/>
      <c r="G213" s="6"/>
      <c r="H213" s="24">
        <f t="shared" ref="H213:K217" si="28">H206+H199+H192+H185+H178+H171+H164+H157+H150+H143+H136+H129+H122+H115+H108+H101+H92+H85+H78+H71+H64+H57+H49+H42+H35+H28+H21+H14</f>
        <v>0</v>
      </c>
      <c r="I213" s="24"/>
      <c r="J213" s="24"/>
      <c r="K213" s="24"/>
      <c r="M213" s="4"/>
    </row>
    <row r="214" spans="1:15" ht="15.75" x14ac:dyDescent="0.25">
      <c r="B214" s="29"/>
      <c r="C214" s="30" t="s">
        <v>88</v>
      </c>
      <c r="D214" s="5"/>
      <c r="E214" s="5"/>
      <c r="F214" s="6"/>
      <c r="G214" s="6"/>
      <c r="H214" s="24">
        <f t="shared" si="28"/>
        <v>2037585.1</v>
      </c>
      <c r="I214" s="24">
        <f t="shared" ref="I214:K216" si="29">I207+I200+I193+I186+I179+I172+I165+I158+I151+I144+I137+I130+I123+I116+I109+I102+I93+I86+I79+I72+I65+I58+I50+I43+I36+I29+I22+I15</f>
        <v>1300445.1000000001</v>
      </c>
      <c r="J214" s="24">
        <f t="shared" si="29"/>
        <v>729160</v>
      </c>
      <c r="K214" s="24">
        <f t="shared" si="29"/>
        <v>7980</v>
      </c>
      <c r="M214" s="4"/>
    </row>
    <row r="215" spans="1:15" ht="15.75" x14ac:dyDescent="0.25">
      <c r="B215" s="29"/>
      <c r="C215" s="30" t="s">
        <v>89</v>
      </c>
      <c r="D215" s="5"/>
      <c r="E215" s="5"/>
      <c r="F215" s="6"/>
      <c r="G215" s="6"/>
      <c r="H215" s="24">
        <f t="shared" si="28"/>
        <v>324901.8</v>
      </c>
      <c r="I215" s="24">
        <f t="shared" si="29"/>
        <v>134173.79999999999</v>
      </c>
      <c r="J215" s="24">
        <f t="shared" si="29"/>
        <v>170038</v>
      </c>
      <c r="K215" s="24">
        <f t="shared" si="29"/>
        <v>20690</v>
      </c>
      <c r="O215" s="4"/>
    </row>
    <row r="216" spans="1:15" ht="15.75" x14ac:dyDescent="0.25">
      <c r="B216" s="29"/>
      <c r="C216" s="30" t="s">
        <v>90</v>
      </c>
      <c r="D216" s="5"/>
      <c r="E216" s="5"/>
      <c r="F216" s="6"/>
      <c r="G216" s="6"/>
      <c r="H216" s="24">
        <f t="shared" si="28"/>
        <v>574977.47</v>
      </c>
      <c r="I216" s="24">
        <f t="shared" si="29"/>
        <v>200477.47</v>
      </c>
      <c r="J216" s="24">
        <f t="shared" si="29"/>
        <v>246730</v>
      </c>
      <c r="K216" s="24">
        <f t="shared" si="29"/>
        <v>127770</v>
      </c>
      <c r="M216" s="4"/>
      <c r="N216" s="4"/>
    </row>
    <row r="217" spans="1:15" ht="15.75" x14ac:dyDescent="0.25">
      <c r="B217" s="29"/>
      <c r="C217" s="30" t="s">
        <v>91</v>
      </c>
      <c r="D217" s="5"/>
      <c r="E217" s="5"/>
      <c r="F217" s="6"/>
      <c r="G217" s="6"/>
      <c r="H217" s="24">
        <f t="shared" si="28"/>
        <v>622200</v>
      </c>
      <c r="I217" s="24">
        <f t="shared" si="28"/>
        <v>177470</v>
      </c>
      <c r="J217" s="24">
        <f t="shared" si="28"/>
        <v>146780</v>
      </c>
      <c r="K217" s="24">
        <f t="shared" si="28"/>
        <v>297950</v>
      </c>
      <c r="N217" s="4"/>
    </row>
    <row r="218" spans="1:15" ht="60" customHeight="1" x14ac:dyDescent="0.2">
      <c r="A218" s="31"/>
      <c r="B218" s="75"/>
      <c r="C218" s="76"/>
      <c r="D218" s="76"/>
      <c r="E218" s="76"/>
      <c r="F218" s="76"/>
      <c r="G218" s="76"/>
      <c r="H218" s="76"/>
      <c r="I218" s="76"/>
      <c r="J218" s="76"/>
      <c r="K218" s="76"/>
    </row>
    <row r="219" spans="1:15" x14ac:dyDescent="0.2">
      <c r="J219" s="4"/>
    </row>
    <row r="223" spans="1:15" x14ac:dyDescent="0.2">
      <c r="I223" s="4"/>
    </row>
  </sheetData>
  <mergeCells count="15">
    <mergeCell ref="I1:K1"/>
    <mergeCell ref="C4:K4"/>
    <mergeCell ref="B7:B8"/>
    <mergeCell ref="C7:C8"/>
    <mergeCell ref="B218:K218"/>
    <mergeCell ref="A98:K98"/>
    <mergeCell ref="G2:K2"/>
    <mergeCell ref="I7:K7"/>
    <mergeCell ref="A11:K11"/>
    <mergeCell ref="A55:K55"/>
    <mergeCell ref="A7:A8"/>
    <mergeCell ref="E7:F7"/>
    <mergeCell ref="D7:D8"/>
    <mergeCell ref="G7:G8"/>
    <mergeCell ref="H7:H8"/>
  </mergeCells>
  <pageMargins left="0.75" right="0.75" top="0.49" bottom="0.53" header="0.32" footer="0.33"/>
  <pageSetup paperSize="9" scale="58" fitToHeight="1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zoomScale="75" workbookViewId="0">
      <pane ySplit="8" topLeftCell="A9" activePane="bottomLeft" state="frozenSplit"/>
      <selection pane="bottomLeft" activeCell="N10" sqref="N10"/>
    </sheetView>
  </sheetViews>
  <sheetFormatPr defaultRowHeight="12.75" x14ac:dyDescent="0.2"/>
  <cols>
    <col min="1" max="1" width="7.5703125" style="1" customWidth="1"/>
    <col min="2" max="2" width="7.28515625" style="1" customWidth="1"/>
    <col min="3" max="3" width="36.7109375" style="1" customWidth="1"/>
    <col min="4" max="4" width="15.7109375" style="1" customWidth="1"/>
    <col min="5" max="5" width="14.7109375" style="1" customWidth="1"/>
    <col min="6" max="6" width="26.42578125" style="1" customWidth="1"/>
    <col min="7" max="7" width="29.85546875" style="1" customWidth="1"/>
    <col min="8" max="8" width="14.42578125" style="1" customWidth="1"/>
    <col min="9" max="9" width="14.85546875" style="1" bestFit="1" customWidth="1"/>
    <col min="10" max="11" width="16.28515625" style="1" customWidth="1"/>
    <col min="12" max="14" width="11.5703125" style="1" bestFit="1" customWidth="1"/>
    <col min="15" max="15" width="14.7109375" style="1" customWidth="1"/>
    <col min="16" max="16384" width="9.140625" style="1"/>
  </cols>
  <sheetData>
    <row r="1" spans="1:12" ht="21" customHeight="1" x14ac:dyDescent="0.2">
      <c r="A1" s="36"/>
      <c r="B1" s="36"/>
      <c r="C1" s="36"/>
      <c r="D1" s="36"/>
      <c r="E1" s="36"/>
      <c r="F1" s="85" t="s">
        <v>162</v>
      </c>
      <c r="G1" s="88"/>
      <c r="H1" s="88"/>
      <c r="I1" s="88"/>
      <c r="J1" s="88"/>
      <c r="K1" s="88"/>
      <c r="L1" s="2"/>
    </row>
    <row r="2" spans="1:12" ht="19.5" customHeight="1" x14ac:dyDescent="0.2">
      <c r="A2" s="36"/>
      <c r="B2" s="36"/>
      <c r="C2" s="36"/>
      <c r="D2" s="36"/>
      <c r="E2" s="36"/>
      <c r="F2" s="88"/>
      <c r="G2" s="88"/>
      <c r="H2" s="88"/>
      <c r="I2" s="88"/>
      <c r="J2" s="88"/>
      <c r="K2" s="88"/>
      <c r="L2" s="2"/>
    </row>
    <row r="3" spans="1:12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2"/>
    </row>
    <row r="4" spans="1:12" ht="36" customHeight="1" x14ac:dyDescent="0.3">
      <c r="A4" s="36"/>
      <c r="B4" s="36"/>
      <c r="C4" s="85" t="s">
        <v>163</v>
      </c>
      <c r="D4" s="85"/>
      <c r="E4" s="85"/>
      <c r="F4" s="85"/>
      <c r="G4" s="85"/>
      <c r="H4" s="85"/>
      <c r="I4" s="85"/>
      <c r="J4" s="85"/>
      <c r="K4" s="85"/>
      <c r="L4" s="2"/>
    </row>
    <row r="5" spans="1:12" x14ac:dyDescent="0.2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2"/>
    </row>
    <row r="6" spans="1:12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2"/>
    </row>
    <row r="7" spans="1:12" ht="15.75" customHeight="1" x14ac:dyDescent="0.2">
      <c r="A7" s="87" t="s">
        <v>76</v>
      </c>
      <c r="B7" s="87" t="s">
        <v>74</v>
      </c>
      <c r="C7" s="87" t="s">
        <v>165</v>
      </c>
      <c r="D7" s="92" t="s">
        <v>78</v>
      </c>
      <c r="E7" s="94"/>
      <c r="F7" s="95" t="s">
        <v>81</v>
      </c>
      <c r="G7" s="95" t="s">
        <v>164</v>
      </c>
      <c r="H7" s="92" t="s">
        <v>83</v>
      </c>
      <c r="I7" s="93"/>
      <c r="J7" s="93"/>
      <c r="K7" s="94"/>
    </row>
    <row r="8" spans="1:12" ht="87.6" customHeight="1" x14ac:dyDescent="0.2">
      <c r="A8" s="87"/>
      <c r="B8" s="87"/>
      <c r="C8" s="87"/>
      <c r="D8" s="37" t="s">
        <v>79</v>
      </c>
      <c r="E8" s="37" t="s">
        <v>80</v>
      </c>
      <c r="F8" s="96"/>
      <c r="G8" s="96" t="s">
        <v>3</v>
      </c>
      <c r="H8" s="37" t="s">
        <v>161</v>
      </c>
      <c r="I8" s="37" t="s">
        <v>19</v>
      </c>
      <c r="J8" s="37" t="s">
        <v>10</v>
      </c>
      <c r="K8" s="37" t="s">
        <v>11</v>
      </c>
    </row>
    <row r="9" spans="1:12" ht="15.75" x14ac:dyDescent="0.2">
      <c r="A9" s="37">
        <v>1</v>
      </c>
      <c r="B9" s="37">
        <v>2</v>
      </c>
      <c r="C9" s="37">
        <v>3</v>
      </c>
      <c r="D9" s="37">
        <v>4</v>
      </c>
      <c r="E9" s="37">
        <v>5</v>
      </c>
      <c r="F9" s="42">
        <v>6</v>
      </c>
      <c r="G9" s="42">
        <v>7</v>
      </c>
      <c r="H9" s="42">
        <v>8</v>
      </c>
      <c r="I9" s="42">
        <v>9</v>
      </c>
      <c r="J9" s="37">
        <v>10</v>
      </c>
      <c r="K9" s="37">
        <v>11</v>
      </c>
    </row>
    <row r="10" spans="1:12" ht="31.5" x14ac:dyDescent="0.2">
      <c r="A10" s="37"/>
      <c r="B10" s="37" t="s">
        <v>42</v>
      </c>
      <c r="C10" s="37" t="s">
        <v>114</v>
      </c>
      <c r="D10" s="37">
        <v>2013</v>
      </c>
      <c r="E10" s="37">
        <v>2016</v>
      </c>
      <c r="F10" s="37" t="s">
        <v>112</v>
      </c>
      <c r="G10" s="40">
        <f>G19+G26</f>
        <v>298.61</v>
      </c>
      <c r="H10" s="40">
        <f t="shared" ref="H10:K10" si="0">H19+H26</f>
        <v>3.35</v>
      </c>
      <c r="I10" s="40">
        <f t="shared" si="0"/>
        <v>100.61</v>
      </c>
      <c r="J10" s="40">
        <f t="shared" si="0"/>
        <v>148.65</v>
      </c>
      <c r="K10" s="40">
        <f t="shared" si="0"/>
        <v>46</v>
      </c>
    </row>
    <row r="11" spans="1:12" ht="31.5" x14ac:dyDescent="0.2">
      <c r="A11" s="37"/>
      <c r="B11" s="37"/>
      <c r="C11" s="37" t="s">
        <v>96</v>
      </c>
      <c r="D11" s="37"/>
      <c r="E11" s="37"/>
      <c r="F11" s="38"/>
      <c r="G11" s="40"/>
      <c r="H11" s="40"/>
      <c r="I11" s="40"/>
      <c r="J11" s="40"/>
      <c r="K11" s="40"/>
    </row>
    <row r="12" spans="1:12" ht="15.75" x14ac:dyDescent="0.2">
      <c r="A12" s="37"/>
      <c r="B12" s="37"/>
      <c r="C12" s="37" t="s">
        <v>88</v>
      </c>
      <c r="D12" s="37"/>
      <c r="E12" s="37"/>
      <c r="F12" s="38"/>
      <c r="G12" s="40">
        <f t="shared" ref="G12:K14" si="1">G21+G28</f>
        <v>194.82</v>
      </c>
      <c r="H12" s="40">
        <f t="shared" si="1"/>
        <v>0</v>
      </c>
      <c r="I12" s="40">
        <f t="shared" si="1"/>
        <v>93.67</v>
      </c>
      <c r="J12" s="40">
        <f t="shared" si="1"/>
        <v>101.15</v>
      </c>
      <c r="K12" s="40"/>
    </row>
    <row r="13" spans="1:12" ht="15.75" x14ac:dyDescent="0.2">
      <c r="A13" s="37"/>
      <c r="B13" s="37"/>
      <c r="C13" s="37" t="s">
        <v>89</v>
      </c>
      <c r="D13" s="37"/>
      <c r="E13" s="37"/>
      <c r="F13" s="38"/>
      <c r="G13" s="40">
        <f t="shared" si="1"/>
        <v>7.2200000000000006</v>
      </c>
      <c r="H13" s="40">
        <f t="shared" si="1"/>
        <v>0</v>
      </c>
      <c r="I13" s="40">
        <f t="shared" si="1"/>
        <v>3.47</v>
      </c>
      <c r="J13" s="40">
        <f t="shared" si="1"/>
        <v>3.75</v>
      </c>
      <c r="K13" s="40">
        <f t="shared" si="1"/>
        <v>0</v>
      </c>
    </row>
    <row r="14" spans="1:12" ht="15.75" x14ac:dyDescent="0.2">
      <c r="A14" s="37"/>
      <c r="B14" s="37"/>
      <c r="C14" s="37" t="s">
        <v>90</v>
      </c>
      <c r="D14" s="37"/>
      <c r="E14" s="37"/>
      <c r="F14" s="38"/>
      <c r="G14" s="40">
        <f t="shared" si="1"/>
        <v>10.57</v>
      </c>
      <c r="H14" s="40">
        <f t="shared" si="1"/>
        <v>3.35</v>
      </c>
      <c r="I14" s="40">
        <f t="shared" si="1"/>
        <v>3.47</v>
      </c>
      <c r="J14" s="40">
        <f t="shared" si="1"/>
        <v>3.75</v>
      </c>
      <c r="K14" s="40">
        <f t="shared" si="1"/>
        <v>0</v>
      </c>
    </row>
    <row r="15" spans="1:12" ht="15.75" x14ac:dyDescent="0.2">
      <c r="A15" s="37"/>
      <c r="B15" s="37"/>
      <c r="C15" s="37" t="s">
        <v>91</v>
      </c>
      <c r="D15" s="37"/>
      <c r="E15" s="37"/>
      <c r="F15" s="38"/>
      <c r="G15" s="40"/>
      <c r="H15" s="40"/>
      <c r="I15" s="40"/>
      <c r="J15" s="40"/>
      <c r="K15" s="40"/>
    </row>
    <row r="16" spans="1:12" ht="15.75" x14ac:dyDescent="0.2">
      <c r="A16" s="37"/>
      <c r="B16" s="37"/>
      <c r="C16" s="37"/>
      <c r="D16" s="37"/>
      <c r="E16" s="37"/>
      <c r="F16" s="38"/>
      <c r="G16" s="38"/>
      <c r="H16" s="39"/>
      <c r="I16" s="40"/>
      <c r="J16" s="40"/>
      <c r="K16" s="40"/>
    </row>
    <row r="17" spans="1:11" ht="15.75" x14ac:dyDescent="0.2">
      <c r="A17" s="37"/>
      <c r="B17" s="37"/>
      <c r="C17" s="37" t="s">
        <v>156</v>
      </c>
      <c r="D17" s="37"/>
      <c r="E17" s="37"/>
      <c r="F17" s="38"/>
      <c r="G17" s="38"/>
      <c r="H17" s="39"/>
      <c r="I17" s="40"/>
      <c r="J17" s="40"/>
      <c r="K17" s="40"/>
    </row>
    <row r="18" spans="1:11" ht="15.75" x14ac:dyDescent="0.2">
      <c r="A18" s="37"/>
      <c r="B18" s="37"/>
      <c r="C18" s="37"/>
      <c r="D18" s="37"/>
      <c r="E18" s="37"/>
      <c r="F18" s="38"/>
      <c r="G18" s="38"/>
      <c r="H18" s="39"/>
      <c r="I18" s="40"/>
      <c r="J18" s="40"/>
      <c r="K18" s="40"/>
    </row>
    <row r="19" spans="1:11" ht="31.5" x14ac:dyDescent="0.2">
      <c r="A19" s="37" t="s">
        <v>86</v>
      </c>
      <c r="B19" s="37"/>
      <c r="C19" s="37" t="s">
        <v>157</v>
      </c>
      <c r="D19" s="37">
        <v>2013</v>
      </c>
      <c r="E19" s="37">
        <v>2015</v>
      </c>
      <c r="F19" s="37" t="s">
        <v>159</v>
      </c>
      <c r="G19" s="40">
        <f>H19+I19+J19</f>
        <v>212.61</v>
      </c>
      <c r="H19" s="40">
        <f>H21+H22+H23+H24</f>
        <v>3.35</v>
      </c>
      <c r="I19" s="40">
        <f t="shared" ref="I19:J19" si="2">I21+I22+I23+I24</f>
        <v>100.61</v>
      </c>
      <c r="J19" s="40">
        <f t="shared" si="2"/>
        <v>108.65</v>
      </c>
      <c r="K19" s="40"/>
    </row>
    <row r="20" spans="1:11" ht="31.5" x14ac:dyDescent="0.2">
      <c r="A20" s="37"/>
      <c r="B20" s="37"/>
      <c r="C20" s="37" t="s">
        <v>96</v>
      </c>
      <c r="D20" s="37"/>
      <c r="E20" s="37"/>
      <c r="F20" s="38"/>
      <c r="G20" s="40"/>
      <c r="H20" s="40"/>
      <c r="I20" s="40"/>
      <c r="J20" s="40"/>
      <c r="K20" s="40"/>
    </row>
    <row r="21" spans="1:11" ht="15.75" x14ac:dyDescent="0.2">
      <c r="A21" s="37"/>
      <c r="B21" s="37"/>
      <c r="C21" s="37" t="s">
        <v>88</v>
      </c>
      <c r="D21" s="37"/>
      <c r="E21" s="37"/>
      <c r="F21" s="38"/>
      <c r="G21" s="40">
        <f t="shared" ref="G21:G23" si="3">H21+I21+J21</f>
        <v>194.82</v>
      </c>
      <c r="H21" s="41"/>
      <c r="I21" s="40">
        <v>93.67</v>
      </c>
      <c r="J21" s="40">
        <v>101.15</v>
      </c>
      <c r="K21" s="40"/>
    </row>
    <row r="22" spans="1:11" ht="15.75" x14ac:dyDescent="0.2">
      <c r="A22" s="37"/>
      <c r="B22" s="37"/>
      <c r="C22" s="37" t="s">
        <v>89</v>
      </c>
      <c r="D22" s="37"/>
      <c r="E22" s="37"/>
      <c r="F22" s="38"/>
      <c r="G22" s="40">
        <f t="shared" si="3"/>
        <v>7.2200000000000006</v>
      </c>
      <c r="H22" s="40"/>
      <c r="I22" s="40">
        <v>3.47</v>
      </c>
      <c r="J22" s="40">
        <v>3.75</v>
      </c>
      <c r="K22" s="40"/>
    </row>
    <row r="23" spans="1:11" ht="15.75" x14ac:dyDescent="0.2">
      <c r="A23" s="37"/>
      <c r="B23" s="37"/>
      <c r="C23" s="37" t="s">
        <v>90</v>
      </c>
      <c r="D23" s="37"/>
      <c r="E23" s="37"/>
      <c r="F23" s="38"/>
      <c r="G23" s="40">
        <f t="shared" si="3"/>
        <v>10.57</v>
      </c>
      <c r="H23" s="40">
        <v>3.35</v>
      </c>
      <c r="I23" s="40">
        <v>3.47</v>
      </c>
      <c r="J23" s="40">
        <v>3.75</v>
      </c>
      <c r="K23" s="40"/>
    </row>
    <row r="24" spans="1:11" ht="15.75" x14ac:dyDescent="0.2">
      <c r="A24" s="37"/>
      <c r="B24" s="37"/>
      <c r="C24" s="37" t="s">
        <v>91</v>
      </c>
      <c r="D24" s="37"/>
      <c r="E24" s="37"/>
      <c r="F24" s="38"/>
      <c r="G24" s="39"/>
      <c r="H24" s="40"/>
      <c r="I24" s="40"/>
      <c r="J24" s="40"/>
      <c r="K24" s="40"/>
    </row>
    <row r="25" spans="1:11" ht="15.75" x14ac:dyDescent="0.2">
      <c r="A25" s="37"/>
      <c r="B25" s="37"/>
      <c r="C25" s="37"/>
      <c r="D25" s="37"/>
      <c r="E25" s="37"/>
      <c r="F25" s="38"/>
      <c r="G25" s="33"/>
      <c r="H25" s="40"/>
      <c r="I25" s="40"/>
      <c r="J25" s="40"/>
      <c r="K25" s="40"/>
    </row>
    <row r="26" spans="1:11" ht="31.5" x14ac:dyDescent="0.2">
      <c r="A26" s="37" t="s">
        <v>8</v>
      </c>
      <c r="B26" s="37"/>
      <c r="C26" s="37" t="s">
        <v>158</v>
      </c>
      <c r="D26" s="37">
        <v>2015</v>
      </c>
      <c r="E26" s="37">
        <v>2016</v>
      </c>
      <c r="F26" s="37" t="s">
        <v>160</v>
      </c>
      <c r="G26" s="40">
        <f>H26+I26+J26+K26</f>
        <v>86</v>
      </c>
      <c r="H26" s="40">
        <f>H28+H29+H30+H31</f>
        <v>0</v>
      </c>
      <c r="I26" s="40">
        <f t="shared" ref="I26:K26" si="4">I28+I29+I30+I31</f>
        <v>0</v>
      </c>
      <c r="J26" s="40">
        <f t="shared" si="4"/>
        <v>40</v>
      </c>
      <c r="K26" s="40">
        <f t="shared" si="4"/>
        <v>46</v>
      </c>
    </row>
    <row r="27" spans="1:11" ht="31.5" x14ac:dyDescent="0.2">
      <c r="A27" s="37"/>
      <c r="C27" s="37" t="s">
        <v>96</v>
      </c>
      <c r="G27" s="40"/>
      <c r="H27" s="40"/>
      <c r="I27" s="40"/>
      <c r="J27" s="40"/>
      <c r="K27" s="40"/>
    </row>
    <row r="28" spans="1:11" ht="15.75" x14ac:dyDescent="0.2">
      <c r="A28" s="37"/>
      <c r="C28" s="37" t="s">
        <v>88</v>
      </c>
      <c r="D28" s="37"/>
      <c r="E28" s="37"/>
      <c r="G28" s="40"/>
      <c r="H28" s="40"/>
      <c r="I28" s="40"/>
      <c r="J28" s="40"/>
      <c r="K28" s="40"/>
    </row>
    <row r="29" spans="1:11" ht="15.75" x14ac:dyDescent="0.2">
      <c r="A29" s="37"/>
      <c r="C29" s="37" t="s">
        <v>89</v>
      </c>
      <c r="D29" s="37"/>
      <c r="E29" s="37"/>
      <c r="G29" s="40">
        <f t="shared" ref="G29:G30" si="5">H29+I29+J29+K29</f>
        <v>0</v>
      </c>
      <c r="H29" s="40"/>
      <c r="I29" s="40"/>
      <c r="J29" s="40"/>
      <c r="K29" s="40"/>
    </row>
    <row r="30" spans="1:11" ht="15.75" x14ac:dyDescent="0.2">
      <c r="A30" s="37"/>
      <c r="C30" s="37" t="s">
        <v>90</v>
      </c>
      <c r="D30" s="37"/>
      <c r="E30" s="37"/>
      <c r="G30" s="40">
        <f t="shared" si="5"/>
        <v>0</v>
      </c>
      <c r="H30" s="40"/>
      <c r="I30" s="40"/>
      <c r="J30" s="40"/>
      <c r="K30" s="40"/>
    </row>
    <row r="31" spans="1:11" ht="15.75" x14ac:dyDescent="0.2">
      <c r="A31" s="37"/>
      <c r="C31" s="37" t="s">
        <v>91</v>
      </c>
      <c r="D31" s="37"/>
      <c r="E31" s="37"/>
      <c r="G31" s="40"/>
      <c r="H31" s="40"/>
      <c r="I31" s="40"/>
      <c r="J31" s="40">
        <v>40</v>
      </c>
      <c r="K31" s="40">
        <v>46</v>
      </c>
    </row>
    <row r="32" spans="1:11" ht="15.75" x14ac:dyDescent="0.2">
      <c r="A32" s="37"/>
      <c r="D32" s="37"/>
      <c r="E32" s="37"/>
      <c r="F32" s="38"/>
      <c r="H32" s="41"/>
      <c r="I32" s="41"/>
      <c r="J32" s="41"/>
      <c r="K32" s="41"/>
    </row>
    <row r="33" spans="1:11" ht="76.5" customHeight="1" x14ac:dyDescent="0.2">
      <c r="A33" s="31"/>
      <c r="B33" s="75" t="s">
        <v>166</v>
      </c>
      <c r="C33" s="76"/>
      <c r="D33" s="76"/>
      <c r="E33" s="76"/>
      <c r="F33" s="76"/>
      <c r="G33" s="76"/>
      <c r="H33" s="76"/>
      <c r="I33" s="76"/>
      <c r="J33" s="76"/>
      <c r="K33" s="76"/>
    </row>
    <row r="34" spans="1:11" x14ac:dyDescent="0.2">
      <c r="J34" s="4"/>
    </row>
    <row r="38" spans="1:11" x14ac:dyDescent="0.2">
      <c r="I38" s="4"/>
    </row>
  </sheetData>
  <mergeCells count="10">
    <mergeCell ref="F1:K2"/>
    <mergeCell ref="B33:K33"/>
    <mergeCell ref="H7:K7"/>
    <mergeCell ref="C4:K4"/>
    <mergeCell ref="A7:A8"/>
    <mergeCell ref="B7:B8"/>
    <mergeCell ref="C7:C8"/>
    <mergeCell ref="D7:E7"/>
    <mergeCell ref="F7:F8"/>
    <mergeCell ref="G7:G8"/>
  </mergeCells>
  <pageMargins left="0.75" right="0.75" top="0.49" bottom="0.53" header="0.32" footer="0.33"/>
  <pageSetup paperSize="9" scale="66" fitToHeight="1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75" workbookViewId="0">
      <pane ySplit="6" topLeftCell="A7" activePane="bottomLeft" state="frozenSplit"/>
      <selection pane="bottomLeft" activeCell="C30" sqref="C30"/>
    </sheetView>
  </sheetViews>
  <sheetFormatPr defaultRowHeight="12.75" x14ac:dyDescent="0.2"/>
  <cols>
    <col min="1" max="1" width="7.5703125" style="1" customWidth="1"/>
    <col min="2" max="2" width="7.28515625" style="1" customWidth="1"/>
    <col min="3" max="3" width="36.7109375" style="1" customWidth="1"/>
    <col min="4" max="4" width="15.7109375" style="1" customWidth="1"/>
    <col min="5" max="7" width="14.7109375" style="1" customWidth="1"/>
    <col min="8" max="8" width="29.85546875" style="1" customWidth="1"/>
    <col min="9" max="9" width="14.85546875" style="1" bestFit="1" customWidth="1"/>
    <col min="10" max="10" width="20.140625" style="1" customWidth="1"/>
    <col min="11" max="11" width="29.85546875" style="1" customWidth="1"/>
    <col min="12" max="14" width="11.5703125" style="1" bestFit="1" customWidth="1"/>
    <col min="15" max="15" width="14.7109375" style="1" customWidth="1"/>
    <col min="16" max="16384" width="9.140625" style="1"/>
  </cols>
  <sheetData>
    <row r="1" spans="1:12" x14ac:dyDescent="0.2">
      <c r="A1" s="44"/>
      <c r="B1" s="44"/>
      <c r="C1" s="44"/>
      <c r="D1" s="44"/>
      <c r="E1" s="44"/>
      <c r="F1" s="48"/>
      <c r="G1" s="48"/>
      <c r="H1" s="44"/>
      <c r="I1" s="44"/>
      <c r="J1" s="44"/>
      <c r="K1" s="44"/>
      <c r="L1" s="2"/>
    </row>
    <row r="2" spans="1:12" ht="36" customHeight="1" x14ac:dyDescent="0.3">
      <c r="A2" s="44"/>
      <c r="B2" s="44"/>
      <c r="C2" s="85" t="s">
        <v>171</v>
      </c>
      <c r="D2" s="85"/>
      <c r="E2" s="85"/>
      <c r="F2" s="85"/>
      <c r="G2" s="85"/>
      <c r="H2" s="85"/>
      <c r="I2" s="85"/>
      <c r="J2" s="85"/>
      <c r="K2" s="43"/>
      <c r="L2" s="2"/>
    </row>
    <row r="3" spans="1:12" x14ac:dyDescent="0.2">
      <c r="A3" s="44"/>
      <c r="B3" s="44"/>
      <c r="C3" s="44"/>
      <c r="D3" s="44"/>
      <c r="E3" s="44"/>
      <c r="F3" s="48"/>
      <c r="G3" s="48"/>
      <c r="H3" s="44"/>
      <c r="I3" s="44"/>
      <c r="J3" s="44"/>
      <c r="K3" s="44"/>
      <c r="L3" s="2"/>
    </row>
    <row r="4" spans="1:12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"/>
    </row>
    <row r="5" spans="1:12" ht="15.75" customHeight="1" x14ac:dyDescent="0.2">
      <c r="A5" s="87" t="s">
        <v>76</v>
      </c>
      <c r="B5" s="87" t="s">
        <v>74</v>
      </c>
      <c r="C5" s="87" t="s">
        <v>170</v>
      </c>
      <c r="D5" s="92" t="s">
        <v>78</v>
      </c>
      <c r="E5" s="94"/>
      <c r="F5" s="55"/>
      <c r="G5" s="55"/>
      <c r="H5" s="95" t="s">
        <v>167</v>
      </c>
      <c r="I5" s="92" t="s">
        <v>83</v>
      </c>
      <c r="J5" s="93"/>
      <c r="K5" s="95" t="s">
        <v>169</v>
      </c>
    </row>
    <row r="6" spans="1:12" ht="87.6" customHeight="1" x14ac:dyDescent="0.2">
      <c r="A6" s="87"/>
      <c r="B6" s="87"/>
      <c r="C6" s="87"/>
      <c r="D6" s="45" t="s">
        <v>79</v>
      </c>
      <c r="E6" s="45" t="s">
        <v>80</v>
      </c>
      <c r="F6" s="56" t="s">
        <v>172</v>
      </c>
      <c r="G6" s="56" t="s">
        <v>173</v>
      </c>
      <c r="H6" s="96" t="s">
        <v>3</v>
      </c>
      <c r="I6" s="45" t="s">
        <v>19</v>
      </c>
      <c r="J6" s="45" t="s">
        <v>10</v>
      </c>
      <c r="K6" s="96" t="s">
        <v>168</v>
      </c>
    </row>
    <row r="7" spans="1:12" ht="15.75" x14ac:dyDescent="0.2">
      <c r="A7" s="45">
        <v>1</v>
      </c>
      <c r="B7" s="45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9">
        <v>8</v>
      </c>
      <c r="I7" s="49">
        <v>9</v>
      </c>
      <c r="J7" s="49">
        <v>10</v>
      </c>
      <c r="K7" s="49">
        <v>11</v>
      </c>
    </row>
    <row r="8" spans="1:12" ht="15.75" x14ac:dyDescent="0.2">
      <c r="A8" s="45"/>
      <c r="B8" s="45"/>
      <c r="C8" s="45"/>
      <c r="D8" s="45"/>
      <c r="E8" s="45"/>
      <c r="F8" s="56"/>
      <c r="G8" s="56"/>
      <c r="H8" s="46"/>
      <c r="I8" s="45"/>
      <c r="J8" s="45"/>
      <c r="K8" s="46"/>
    </row>
    <row r="9" spans="1:12" ht="15.75" x14ac:dyDescent="0.2">
      <c r="A9" s="97" t="s">
        <v>176</v>
      </c>
      <c r="B9" s="98"/>
      <c r="C9" s="98"/>
      <c r="D9" s="98"/>
      <c r="E9" s="98"/>
      <c r="F9" s="98"/>
      <c r="G9" s="98"/>
      <c r="H9" s="98"/>
      <c r="I9" s="98"/>
      <c r="J9" s="99"/>
      <c r="K9" s="33">
        <f>K11+K17+K24+K31+K38</f>
        <v>556.9</v>
      </c>
    </row>
    <row r="10" spans="1:12" ht="15.75" x14ac:dyDescent="0.2">
      <c r="A10" s="49"/>
      <c r="B10" s="49"/>
      <c r="C10" s="49"/>
      <c r="D10" s="49"/>
      <c r="E10" s="49"/>
      <c r="F10" s="56"/>
      <c r="G10" s="56"/>
      <c r="H10" s="50"/>
      <c r="I10" s="49"/>
      <c r="J10" s="49"/>
      <c r="K10" s="50"/>
    </row>
    <row r="11" spans="1:12" ht="31.5" x14ac:dyDescent="0.2">
      <c r="A11" s="45" t="s">
        <v>86</v>
      </c>
      <c r="B11" s="45" t="s">
        <v>36</v>
      </c>
      <c r="C11" s="45" t="s">
        <v>174</v>
      </c>
      <c r="D11" s="45">
        <v>2014</v>
      </c>
      <c r="E11" s="45">
        <v>2015</v>
      </c>
      <c r="F11" s="49">
        <v>606.6</v>
      </c>
      <c r="G11" s="49">
        <v>508</v>
      </c>
      <c r="H11" s="33">
        <f>I11+J11</f>
        <v>456</v>
      </c>
      <c r="I11" s="33">
        <v>369.8</v>
      </c>
      <c r="J11" s="33">
        <v>86.2</v>
      </c>
      <c r="K11" s="33">
        <f>G11-I11-J11</f>
        <v>51.999999999999986</v>
      </c>
    </row>
    <row r="12" spans="1:12" ht="31.5" x14ac:dyDescent="0.2">
      <c r="A12" s="45"/>
      <c r="B12" s="45"/>
      <c r="C12" s="45" t="s">
        <v>96</v>
      </c>
      <c r="D12" s="45"/>
      <c r="E12" s="45"/>
      <c r="F12" s="49"/>
      <c r="G12" s="49"/>
      <c r="H12" s="33"/>
      <c r="I12" s="33"/>
      <c r="J12" s="33"/>
      <c r="K12" s="33"/>
    </row>
    <row r="13" spans="1:12" ht="15.75" x14ac:dyDescent="0.2">
      <c r="A13" s="45"/>
      <c r="B13" s="45"/>
      <c r="C13" s="45" t="s">
        <v>88</v>
      </c>
      <c r="D13" s="45"/>
      <c r="E13" s="45"/>
      <c r="F13" s="49"/>
      <c r="G13" s="49"/>
      <c r="H13" s="33">
        <f t="shared" ref="H13:H15" si="0">I13+J13</f>
        <v>317.89999999999998</v>
      </c>
      <c r="I13" s="33">
        <v>317.89999999999998</v>
      </c>
      <c r="J13" s="33"/>
      <c r="K13" s="33">
        <f>K11*0.947</f>
        <v>49.243999999999986</v>
      </c>
    </row>
    <row r="14" spans="1:12" ht="15.75" x14ac:dyDescent="0.2">
      <c r="A14" s="45"/>
      <c r="B14" s="45"/>
      <c r="C14" s="45" t="s">
        <v>89</v>
      </c>
      <c r="D14" s="45"/>
      <c r="E14" s="45"/>
      <c r="F14" s="49"/>
      <c r="G14" s="49"/>
      <c r="H14" s="33">
        <f t="shared" si="0"/>
        <v>108.3</v>
      </c>
      <c r="I14" s="33">
        <v>47.9</v>
      </c>
      <c r="J14" s="33">
        <v>60.4</v>
      </c>
      <c r="K14" s="33">
        <f>K11*0.0365</f>
        <v>1.8979999999999995</v>
      </c>
    </row>
    <row r="15" spans="1:12" ht="15.75" x14ac:dyDescent="0.2">
      <c r="A15" s="45"/>
      <c r="B15" s="45"/>
      <c r="C15" s="45" t="s">
        <v>90</v>
      </c>
      <c r="D15" s="45"/>
      <c r="E15" s="45"/>
      <c r="F15" s="49"/>
      <c r="G15" s="49"/>
      <c r="H15" s="33">
        <f t="shared" si="0"/>
        <v>29.799999999999997</v>
      </c>
      <c r="I15" s="33">
        <v>3.9</v>
      </c>
      <c r="J15" s="33">
        <v>25.9</v>
      </c>
      <c r="K15" s="33">
        <f>K11-K13-K14</f>
        <v>0.85800000000000076</v>
      </c>
    </row>
    <row r="16" spans="1:12" ht="15.75" x14ac:dyDescent="0.2">
      <c r="A16" s="45"/>
      <c r="B16" s="45"/>
      <c r="C16" s="45"/>
      <c r="D16" s="45"/>
      <c r="E16" s="45"/>
      <c r="F16" s="56"/>
      <c r="G16" s="56"/>
      <c r="H16" s="46"/>
      <c r="I16" s="45"/>
      <c r="J16" s="45"/>
      <c r="K16" s="46"/>
    </row>
    <row r="17" spans="1:11" ht="31.5" x14ac:dyDescent="0.2">
      <c r="A17" s="45" t="s">
        <v>8</v>
      </c>
      <c r="B17" s="45" t="s">
        <v>70</v>
      </c>
      <c r="C17" s="45" t="s">
        <v>113</v>
      </c>
      <c r="D17" s="45">
        <v>2014</v>
      </c>
      <c r="E17" s="45">
        <v>2015</v>
      </c>
      <c r="F17" s="49">
        <v>234.8</v>
      </c>
      <c r="G17" s="49">
        <v>138.4</v>
      </c>
      <c r="H17" s="33">
        <f>I17</f>
        <v>100.6</v>
      </c>
      <c r="I17" s="33">
        <v>100.6</v>
      </c>
      <c r="J17" s="33"/>
      <c r="K17" s="58">
        <f>G17-H17</f>
        <v>37.800000000000011</v>
      </c>
    </row>
    <row r="18" spans="1:11" ht="31.5" x14ac:dyDescent="0.2">
      <c r="A18" s="45"/>
      <c r="B18" s="45"/>
      <c r="C18" s="45" t="s">
        <v>96</v>
      </c>
      <c r="D18" s="45"/>
      <c r="E18" s="45"/>
      <c r="F18" s="49"/>
      <c r="G18" s="49"/>
      <c r="H18" s="33"/>
      <c r="I18" s="33"/>
      <c r="J18" s="33"/>
      <c r="K18" s="57"/>
    </row>
    <row r="19" spans="1:11" ht="15.75" x14ac:dyDescent="0.2">
      <c r="A19" s="45"/>
      <c r="B19" s="45"/>
      <c r="C19" s="45" t="s">
        <v>88</v>
      </c>
      <c r="D19" s="45"/>
      <c r="E19" s="45"/>
      <c r="F19" s="49"/>
      <c r="G19" s="49"/>
      <c r="H19" s="33">
        <f t="shared" ref="H19:H21" si="1">I19</f>
        <v>93.7</v>
      </c>
      <c r="I19" s="33">
        <v>93.7</v>
      </c>
      <c r="J19" s="33"/>
      <c r="K19" s="58">
        <v>35.200000000000003</v>
      </c>
    </row>
    <row r="20" spans="1:11" ht="15.75" x14ac:dyDescent="0.2">
      <c r="A20" s="45"/>
      <c r="B20" s="45"/>
      <c r="C20" s="45" t="s">
        <v>89</v>
      </c>
      <c r="D20" s="45"/>
      <c r="E20" s="45"/>
      <c r="F20" s="49"/>
      <c r="G20" s="49"/>
      <c r="H20" s="33">
        <f t="shared" si="1"/>
        <v>3.5</v>
      </c>
      <c r="I20" s="33">
        <v>3.5</v>
      </c>
      <c r="J20" s="33"/>
      <c r="K20" s="58">
        <v>1.3</v>
      </c>
    </row>
    <row r="21" spans="1:11" ht="15.75" x14ac:dyDescent="0.2">
      <c r="A21" s="45"/>
      <c r="B21" s="45"/>
      <c r="C21" s="45" t="s">
        <v>90</v>
      </c>
      <c r="D21" s="45"/>
      <c r="E21" s="45"/>
      <c r="F21" s="49"/>
      <c r="G21" s="49"/>
      <c r="H21" s="33">
        <f t="shared" si="1"/>
        <v>3.5</v>
      </c>
      <c r="I21" s="33">
        <v>3.5</v>
      </c>
      <c r="J21" s="33"/>
      <c r="K21" s="58">
        <v>1.3</v>
      </c>
    </row>
    <row r="22" spans="1:11" ht="15.75" x14ac:dyDescent="0.2">
      <c r="A22" s="45"/>
      <c r="B22" s="45"/>
      <c r="C22" s="45" t="s">
        <v>91</v>
      </c>
      <c r="D22" s="45"/>
      <c r="E22" s="45"/>
      <c r="F22" s="49"/>
      <c r="G22" s="49"/>
      <c r="H22" s="33"/>
      <c r="I22" s="33"/>
      <c r="J22" s="33"/>
      <c r="K22" s="58"/>
    </row>
    <row r="23" spans="1:11" ht="15.75" x14ac:dyDescent="0.2">
      <c r="A23" s="45"/>
      <c r="B23" s="45"/>
      <c r="C23" s="45"/>
      <c r="D23" s="45"/>
      <c r="E23" s="45"/>
      <c r="F23" s="56"/>
      <c r="G23" s="56"/>
      <c r="H23" s="35"/>
      <c r="I23" s="33"/>
      <c r="J23" s="33"/>
      <c r="K23" s="35"/>
    </row>
    <row r="24" spans="1:11" ht="31.5" x14ac:dyDescent="0.2">
      <c r="A24" s="45" t="s">
        <v>94</v>
      </c>
      <c r="B24" s="45" t="s">
        <v>42</v>
      </c>
      <c r="C24" s="45" t="s">
        <v>114</v>
      </c>
      <c r="D24" s="45">
        <v>2014</v>
      </c>
      <c r="E24" s="45">
        <v>2015</v>
      </c>
      <c r="F24" s="49">
        <v>86</v>
      </c>
      <c r="G24" s="49">
        <v>86</v>
      </c>
      <c r="H24" s="33"/>
      <c r="I24" s="33"/>
      <c r="J24" s="33"/>
      <c r="K24" s="58">
        <v>86</v>
      </c>
    </row>
    <row r="25" spans="1:11" ht="31.5" x14ac:dyDescent="0.2">
      <c r="A25" s="45"/>
      <c r="B25" s="45"/>
      <c r="C25" s="45" t="s">
        <v>96</v>
      </c>
      <c r="D25" s="45"/>
      <c r="E25" s="45"/>
      <c r="F25" s="49"/>
      <c r="G25" s="49"/>
      <c r="H25" s="34"/>
      <c r="I25" s="33"/>
      <c r="J25" s="33"/>
      <c r="K25" s="57"/>
    </row>
    <row r="26" spans="1:11" ht="15.75" x14ac:dyDescent="0.2">
      <c r="A26" s="45"/>
      <c r="B26" s="45"/>
      <c r="C26" s="45" t="s">
        <v>88</v>
      </c>
      <c r="D26" s="45"/>
      <c r="E26" s="45"/>
      <c r="F26" s="49"/>
      <c r="G26" s="49"/>
      <c r="H26" s="33"/>
      <c r="I26" s="33"/>
      <c r="J26" s="33"/>
      <c r="K26" s="58">
        <v>80</v>
      </c>
    </row>
    <row r="27" spans="1:11" ht="15.75" x14ac:dyDescent="0.2">
      <c r="A27" s="45"/>
      <c r="B27" s="45"/>
      <c r="C27" s="45" t="s">
        <v>89</v>
      </c>
      <c r="D27" s="45"/>
      <c r="E27" s="45"/>
      <c r="F27" s="49"/>
      <c r="G27" s="49"/>
      <c r="H27" s="33"/>
      <c r="I27" s="33"/>
      <c r="J27" s="33"/>
      <c r="K27" s="58">
        <v>3</v>
      </c>
    </row>
    <row r="28" spans="1:11" ht="15.75" x14ac:dyDescent="0.2">
      <c r="A28" s="45"/>
      <c r="B28" s="45"/>
      <c r="C28" s="45" t="s">
        <v>90</v>
      </c>
      <c r="D28" s="45"/>
      <c r="E28" s="45"/>
      <c r="F28" s="49"/>
      <c r="G28" s="49"/>
      <c r="H28" s="33"/>
      <c r="I28" s="33"/>
      <c r="J28" s="33"/>
      <c r="K28" s="58">
        <v>3</v>
      </c>
    </row>
    <row r="29" spans="1:11" ht="15.75" x14ac:dyDescent="0.2">
      <c r="A29" s="45"/>
      <c r="B29" s="45"/>
      <c r="C29" s="45" t="s">
        <v>91</v>
      </c>
      <c r="D29" s="45"/>
      <c r="E29" s="45"/>
      <c r="F29" s="49"/>
      <c r="G29" s="49"/>
      <c r="H29" s="33"/>
      <c r="I29" s="33"/>
      <c r="J29" s="33"/>
      <c r="K29" s="58"/>
    </row>
    <row r="30" spans="1:11" ht="15.75" x14ac:dyDescent="0.2">
      <c r="A30" s="45"/>
      <c r="B30" s="45"/>
      <c r="C30" s="45"/>
      <c r="D30" s="45"/>
      <c r="E30" s="45"/>
      <c r="F30" s="56"/>
      <c r="G30" s="56"/>
      <c r="H30" s="35"/>
      <c r="I30" s="33"/>
      <c r="J30" s="33"/>
      <c r="K30" s="35"/>
    </row>
    <row r="31" spans="1:11" ht="31.5" x14ac:dyDescent="0.2">
      <c r="A31" s="45" t="s">
        <v>99</v>
      </c>
      <c r="B31" s="45" t="s">
        <v>69</v>
      </c>
      <c r="C31" s="45" t="s">
        <v>117</v>
      </c>
      <c r="D31" s="45">
        <v>2014</v>
      </c>
      <c r="E31" s="45">
        <v>2016</v>
      </c>
      <c r="F31" s="49">
        <v>492.4</v>
      </c>
      <c r="G31" s="49">
        <v>412.3</v>
      </c>
      <c r="H31" s="33"/>
      <c r="I31" s="33">
        <v>57.3</v>
      </c>
      <c r="J31" s="33">
        <f>J36+J35+J34+J33</f>
        <v>0</v>
      </c>
      <c r="K31" s="58">
        <f>G31-I31</f>
        <v>355</v>
      </c>
    </row>
    <row r="32" spans="1:11" ht="30" customHeight="1" x14ac:dyDescent="0.2">
      <c r="A32" s="45"/>
      <c r="B32" s="45"/>
      <c r="C32" s="45" t="s">
        <v>96</v>
      </c>
      <c r="D32" s="45"/>
      <c r="E32" s="45"/>
      <c r="F32" s="49"/>
      <c r="G32" s="49"/>
      <c r="H32" s="34"/>
      <c r="I32" s="33"/>
      <c r="J32" s="33"/>
      <c r="K32" s="57"/>
    </row>
    <row r="33" spans="1:11" ht="21" customHeight="1" x14ac:dyDescent="0.2">
      <c r="A33" s="45"/>
      <c r="B33" s="45"/>
      <c r="C33" s="45" t="s">
        <v>88</v>
      </c>
      <c r="D33" s="45"/>
      <c r="E33" s="45"/>
      <c r="F33" s="49"/>
      <c r="G33" s="49"/>
      <c r="H33" s="33"/>
      <c r="I33" s="33">
        <v>27.3</v>
      </c>
      <c r="J33" s="33"/>
      <c r="K33" s="58">
        <v>330</v>
      </c>
    </row>
    <row r="34" spans="1:11" ht="26.25" customHeight="1" x14ac:dyDescent="0.2">
      <c r="A34" s="45"/>
      <c r="B34" s="45"/>
      <c r="C34" s="45" t="s">
        <v>89</v>
      </c>
      <c r="D34" s="45"/>
      <c r="E34" s="45"/>
      <c r="F34" s="49"/>
      <c r="G34" s="49"/>
      <c r="H34" s="33"/>
      <c r="I34" s="33">
        <v>15</v>
      </c>
      <c r="J34" s="33"/>
      <c r="K34" s="58">
        <v>12.5</v>
      </c>
    </row>
    <row r="35" spans="1:11" ht="20.25" customHeight="1" x14ac:dyDescent="0.2">
      <c r="A35" s="45"/>
      <c r="B35" s="45"/>
      <c r="C35" s="45" t="s">
        <v>90</v>
      </c>
      <c r="D35" s="45"/>
      <c r="E35" s="45"/>
      <c r="F35" s="49"/>
      <c r="G35" s="49"/>
      <c r="H35" s="33"/>
      <c r="I35" s="33">
        <v>15</v>
      </c>
      <c r="J35" s="33"/>
      <c r="K35" s="58">
        <v>12.5</v>
      </c>
    </row>
    <row r="36" spans="1:11" ht="15.75" customHeight="1" x14ac:dyDescent="0.2">
      <c r="A36" s="45"/>
      <c r="B36" s="45"/>
      <c r="C36" s="45" t="s">
        <v>91</v>
      </c>
      <c r="D36" s="45"/>
      <c r="E36" s="45"/>
      <c r="F36" s="49"/>
      <c r="G36" s="49"/>
      <c r="H36" s="33"/>
      <c r="I36" s="33"/>
      <c r="J36" s="33"/>
      <c r="K36" s="58"/>
    </row>
    <row r="37" spans="1:11" ht="15.75" x14ac:dyDescent="0.2">
      <c r="A37" s="45"/>
      <c r="B37" s="45"/>
      <c r="C37" s="45"/>
      <c r="D37" s="45"/>
      <c r="E37" s="45"/>
      <c r="F37" s="56"/>
      <c r="G37" s="56"/>
      <c r="H37" s="35"/>
      <c r="I37" s="33"/>
      <c r="J37" s="33"/>
      <c r="K37" s="47"/>
    </row>
    <row r="38" spans="1:11" ht="63" x14ac:dyDescent="0.2">
      <c r="A38" s="49" t="s">
        <v>102</v>
      </c>
      <c r="B38" s="49" t="s">
        <v>69</v>
      </c>
      <c r="C38" s="49" t="s">
        <v>175</v>
      </c>
      <c r="D38" s="49">
        <v>2014</v>
      </c>
      <c r="E38" s="49">
        <v>2015</v>
      </c>
      <c r="F38" s="49">
        <v>37</v>
      </c>
      <c r="G38" s="49">
        <v>33.5</v>
      </c>
      <c r="H38" s="33"/>
      <c r="I38" s="33">
        <v>7.4</v>
      </c>
      <c r="J38" s="33">
        <f>J43+J42+J41+J40</f>
        <v>0</v>
      </c>
      <c r="K38" s="58">
        <f>G38-I38</f>
        <v>26.1</v>
      </c>
    </row>
    <row r="39" spans="1:11" ht="31.5" x14ac:dyDescent="0.2">
      <c r="A39" s="49"/>
      <c r="B39" s="49"/>
      <c r="C39" s="49" t="s">
        <v>96</v>
      </c>
      <c r="D39" s="49"/>
      <c r="E39" s="49"/>
      <c r="F39" s="49"/>
      <c r="G39" s="49"/>
      <c r="H39" s="34"/>
      <c r="I39" s="33"/>
      <c r="J39" s="33"/>
      <c r="K39" s="57"/>
    </row>
    <row r="40" spans="1:11" ht="15.75" x14ac:dyDescent="0.2">
      <c r="A40" s="49"/>
      <c r="B40" s="49"/>
      <c r="C40" s="49" t="s">
        <v>88</v>
      </c>
      <c r="D40" s="49"/>
      <c r="E40" s="49"/>
      <c r="F40" s="49"/>
      <c r="G40" s="49"/>
      <c r="H40" s="33"/>
      <c r="I40" s="33"/>
      <c r="J40" s="33"/>
      <c r="K40" s="58"/>
    </row>
    <row r="41" spans="1:11" ht="15.75" x14ac:dyDescent="0.2">
      <c r="A41" s="49"/>
      <c r="B41" s="49"/>
      <c r="C41" s="49" t="s">
        <v>89</v>
      </c>
      <c r="D41" s="49"/>
      <c r="E41" s="49"/>
      <c r="F41" s="49"/>
      <c r="G41" s="49"/>
      <c r="H41" s="33"/>
      <c r="I41" s="33">
        <v>6.7</v>
      </c>
      <c r="J41" s="33"/>
      <c r="K41" s="58"/>
    </row>
    <row r="42" spans="1:11" ht="15.75" x14ac:dyDescent="0.2">
      <c r="A42" s="49"/>
      <c r="B42" s="49"/>
      <c r="C42" s="49" t="s">
        <v>90</v>
      </c>
      <c r="D42" s="49"/>
      <c r="E42" s="49"/>
      <c r="F42" s="49"/>
      <c r="G42" s="49"/>
      <c r="H42" s="33"/>
      <c r="I42" s="33">
        <v>0.7</v>
      </c>
      <c r="J42" s="33"/>
      <c r="K42" s="58"/>
    </row>
    <row r="43" spans="1:11" ht="15.75" x14ac:dyDescent="0.2">
      <c r="A43" s="49"/>
      <c r="B43" s="49"/>
      <c r="C43" s="49" t="s">
        <v>91</v>
      </c>
      <c r="D43" s="49"/>
      <c r="E43" s="49"/>
      <c r="F43" s="49"/>
      <c r="G43" s="49"/>
      <c r="H43" s="33"/>
      <c r="I43" s="33"/>
      <c r="J43" s="33"/>
      <c r="K43" s="58"/>
    </row>
  </sheetData>
  <mergeCells count="9">
    <mergeCell ref="A9:J9"/>
    <mergeCell ref="K5:K6"/>
    <mergeCell ref="I5:J5"/>
    <mergeCell ref="C2:J2"/>
    <mergeCell ref="A5:A6"/>
    <mergeCell ref="B5:B6"/>
    <mergeCell ref="C5:C6"/>
    <mergeCell ref="D5:E5"/>
    <mergeCell ref="H5:H6"/>
  </mergeCells>
  <pageMargins left="0.75" right="0.75" top="0.49" bottom="0.53" header="0.32" footer="0.33"/>
  <pageSetup paperSize="9" scale="64" fitToHeight="10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zoomScale="75" workbookViewId="0">
      <pane ySplit="5" topLeftCell="A6" activePane="bottomLeft" state="frozenSplit"/>
      <selection pane="bottomLeft" activeCell="D8" sqref="D8"/>
    </sheetView>
  </sheetViews>
  <sheetFormatPr defaultRowHeight="12.75" x14ac:dyDescent="0.2"/>
  <cols>
    <col min="1" max="1" width="7.5703125" style="1" customWidth="1"/>
    <col min="2" max="2" width="7.28515625" style="1" customWidth="1"/>
    <col min="3" max="3" width="36.7109375" style="1" customWidth="1"/>
    <col min="4" max="4" width="34.85546875" style="1" customWidth="1"/>
    <col min="5" max="5" width="15.7109375" style="1" customWidth="1"/>
    <col min="6" max="6" width="14.7109375" style="1" customWidth="1"/>
    <col min="7" max="7" width="26.42578125" style="1" customWidth="1"/>
    <col min="8" max="8" width="14.85546875" style="1" bestFit="1" customWidth="1"/>
    <col min="9" max="10" width="11.5703125" style="1" bestFit="1" customWidth="1"/>
    <col min="11" max="11" width="14.7109375" style="1" customWidth="1"/>
    <col min="12" max="16384" width="9.140625" style="1"/>
  </cols>
  <sheetData>
    <row r="1" spans="1:8" ht="21" customHeight="1" x14ac:dyDescent="0.2">
      <c r="A1" s="52"/>
      <c r="B1" s="52"/>
      <c r="C1" s="52"/>
      <c r="D1" s="85" t="s">
        <v>177</v>
      </c>
      <c r="E1" s="104"/>
      <c r="F1" s="104"/>
      <c r="G1" s="104"/>
      <c r="H1" s="104"/>
    </row>
    <row r="2" spans="1:8" ht="63" customHeight="1" x14ac:dyDescent="0.2">
      <c r="A2" s="52"/>
      <c r="B2" s="52"/>
      <c r="C2" s="52"/>
      <c r="D2" s="104"/>
      <c r="E2" s="104"/>
      <c r="F2" s="104"/>
      <c r="G2" s="104"/>
      <c r="H2" s="104"/>
    </row>
    <row r="3" spans="1:8" x14ac:dyDescent="0.2">
      <c r="A3" s="3"/>
      <c r="B3" s="3"/>
      <c r="C3" s="3"/>
      <c r="D3" s="3"/>
      <c r="E3" s="3"/>
      <c r="F3" s="3"/>
      <c r="G3" s="3"/>
      <c r="H3" s="3"/>
    </row>
    <row r="4" spans="1:8" ht="15.75" customHeight="1" x14ac:dyDescent="0.2">
      <c r="A4" s="87" t="s">
        <v>76</v>
      </c>
      <c r="B4" s="87" t="s">
        <v>74</v>
      </c>
      <c r="C4" s="87" t="s">
        <v>85</v>
      </c>
      <c r="D4" s="95" t="s">
        <v>77</v>
      </c>
      <c r="E4" s="92" t="s">
        <v>78</v>
      </c>
      <c r="F4" s="94"/>
      <c r="G4" s="95" t="s">
        <v>81</v>
      </c>
      <c r="H4" s="95" t="s">
        <v>19</v>
      </c>
    </row>
    <row r="5" spans="1:8" ht="87.6" customHeight="1" x14ac:dyDescent="0.2">
      <c r="A5" s="87"/>
      <c r="B5" s="87"/>
      <c r="C5" s="87"/>
      <c r="D5" s="96"/>
      <c r="E5" s="53" t="s">
        <v>79</v>
      </c>
      <c r="F5" s="53" t="s">
        <v>80</v>
      </c>
      <c r="G5" s="96"/>
      <c r="H5" s="96"/>
    </row>
    <row r="6" spans="1:8" ht="15.75" x14ac:dyDescent="0.2">
      <c r="A6" s="53">
        <v>1</v>
      </c>
      <c r="B6" s="53">
        <v>2</v>
      </c>
      <c r="C6" s="53">
        <v>3</v>
      </c>
      <c r="D6" s="54">
        <v>4</v>
      </c>
      <c r="E6" s="53">
        <v>5</v>
      </c>
      <c r="F6" s="53">
        <v>6</v>
      </c>
      <c r="G6" s="54">
        <v>7</v>
      </c>
      <c r="H6" s="53">
        <v>8</v>
      </c>
    </row>
    <row r="7" spans="1:8" ht="15.75" x14ac:dyDescent="0.2">
      <c r="A7" s="53"/>
      <c r="B7" s="53"/>
      <c r="C7" s="53"/>
      <c r="D7" s="54"/>
      <c r="E7" s="53"/>
      <c r="F7" s="53"/>
      <c r="G7" s="54"/>
      <c r="H7" s="33"/>
    </row>
    <row r="8" spans="1:8" ht="126" x14ac:dyDescent="0.2">
      <c r="A8" s="53">
        <v>1</v>
      </c>
      <c r="B8" s="53" t="s">
        <v>18</v>
      </c>
      <c r="C8" s="53" t="s">
        <v>57</v>
      </c>
      <c r="D8" s="53" t="s">
        <v>124</v>
      </c>
      <c r="E8" s="53">
        <v>2014</v>
      </c>
      <c r="F8" s="53">
        <v>2016</v>
      </c>
      <c r="G8" s="53" t="s">
        <v>128</v>
      </c>
      <c r="H8" s="33">
        <f>H13+H12+H11+H10</f>
        <v>2000</v>
      </c>
    </row>
    <row r="9" spans="1:8" ht="31.5" x14ac:dyDescent="0.2">
      <c r="A9" s="53"/>
      <c r="B9" s="53"/>
      <c r="C9" s="53" t="s">
        <v>96</v>
      </c>
      <c r="D9" s="54"/>
      <c r="E9" s="53"/>
      <c r="F9" s="53"/>
      <c r="H9" s="33"/>
    </row>
    <row r="10" spans="1:8" ht="15.75" x14ac:dyDescent="0.2">
      <c r="A10" s="53"/>
      <c r="B10" s="53"/>
      <c r="C10" s="53" t="s">
        <v>88</v>
      </c>
      <c r="D10" s="54"/>
      <c r="E10" s="53"/>
      <c r="F10" s="53"/>
      <c r="H10" s="33"/>
    </row>
    <row r="11" spans="1:8" ht="15.75" x14ac:dyDescent="0.2">
      <c r="A11" s="53"/>
      <c r="B11" s="53"/>
      <c r="C11" s="53" t="s">
        <v>89</v>
      </c>
      <c r="D11" s="54"/>
      <c r="E11" s="53"/>
      <c r="F11" s="53"/>
      <c r="H11" s="33">
        <v>1000</v>
      </c>
    </row>
    <row r="12" spans="1:8" ht="15.75" x14ac:dyDescent="0.2">
      <c r="A12" s="53"/>
      <c r="B12" s="53"/>
      <c r="C12" s="53" t="s">
        <v>90</v>
      </c>
      <c r="D12" s="54"/>
      <c r="E12" s="53"/>
      <c r="F12" s="53"/>
      <c r="H12" s="33">
        <v>1000</v>
      </c>
    </row>
    <row r="13" spans="1:8" ht="15.75" x14ac:dyDescent="0.2">
      <c r="A13" s="53"/>
      <c r="B13" s="53"/>
      <c r="C13" s="53" t="s">
        <v>91</v>
      </c>
      <c r="D13" s="54"/>
      <c r="E13" s="53"/>
      <c r="F13" s="53"/>
      <c r="G13" s="54"/>
      <c r="H13" s="33"/>
    </row>
    <row r="14" spans="1:8" ht="15.75" x14ac:dyDescent="0.2">
      <c r="A14" s="53"/>
      <c r="B14" s="53"/>
      <c r="C14" s="53"/>
      <c r="D14" s="54"/>
      <c r="E14" s="53"/>
      <c r="F14" s="53"/>
      <c r="G14" s="54"/>
      <c r="H14" s="33"/>
    </row>
    <row r="15" spans="1:8" ht="141.75" x14ac:dyDescent="0.2">
      <c r="A15" s="53">
        <v>2</v>
      </c>
      <c r="B15" s="53" t="s">
        <v>24</v>
      </c>
      <c r="C15" s="53" t="s">
        <v>134</v>
      </c>
      <c r="D15" s="53" t="s">
        <v>135</v>
      </c>
      <c r="E15" s="53">
        <v>2014</v>
      </c>
      <c r="F15" s="53">
        <v>2016</v>
      </c>
      <c r="G15" s="53" t="s">
        <v>133</v>
      </c>
      <c r="H15" s="33">
        <f>H20+H19+H18+H17</f>
        <v>1250</v>
      </c>
    </row>
    <row r="16" spans="1:8" ht="31.5" x14ac:dyDescent="0.2">
      <c r="A16" s="53"/>
      <c r="B16" s="53"/>
      <c r="C16" s="53" t="s">
        <v>96</v>
      </c>
      <c r="D16" s="54"/>
      <c r="E16" s="53"/>
      <c r="F16" s="53"/>
      <c r="H16" s="33"/>
    </row>
    <row r="17" spans="1:8" ht="15.75" x14ac:dyDescent="0.2">
      <c r="A17" s="53"/>
      <c r="B17" s="53"/>
      <c r="C17" s="53" t="s">
        <v>88</v>
      </c>
      <c r="D17" s="54"/>
      <c r="E17" s="53"/>
      <c r="F17" s="53"/>
      <c r="H17" s="33"/>
    </row>
    <row r="18" spans="1:8" ht="15.75" x14ac:dyDescent="0.2">
      <c r="A18" s="53"/>
      <c r="B18" s="53"/>
      <c r="C18" s="53" t="s">
        <v>89</v>
      </c>
      <c r="D18" s="54"/>
      <c r="E18" s="53"/>
      <c r="F18" s="53"/>
      <c r="H18" s="33">
        <v>625</v>
      </c>
    </row>
    <row r="19" spans="1:8" ht="15.75" x14ac:dyDescent="0.2">
      <c r="A19" s="53"/>
      <c r="B19" s="53"/>
      <c r="C19" s="53" t="s">
        <v>90</v>
      </c>
      <c r="D19" s="54"/>
      <c r="E19" s="53"/>
      <c r="F19" s="53"/>
      <c r="H19" s="33">
        <v>625</v>
      </c>
    </row>
    <row r="20" spans="1:8" ht="15.75" x14ac:dyDescent="0.2">
      <c r="A20" s="53"/>
      <c r="B20" s="53"/>
      <c r="C20" s="53" t="s">
        <v>91</v>
      </c>
      <c r="D20" s="54"/>
      <c r="E20" s="53"/>
      <c r="F20" s="53"/>
      <c r="G20" s="54"/>
      <c r="H20" s="33"/>
    </row>
    <row r="21" spans="1:8" ht="15.75" x14ac:dyDescent="0.2">
      <c r="A21" s="53"/>
      <c r="B21" s="53"/>
      <c r="C21" s="53"/>
      <c r="D21" s="54"/>
      <c r="E21" s="53"/>
      <c r="F21" s="53"/>
      <c r="G21" s="54"/>
      <c r="H21" s="33"/>
    </row>
    <row r="22" spans="1:8" ht="110.25" x14ac:dyDescent="0.2">
      <c r="A22" s="53">
        <v>3</v>
      </c>
      <c r="B22" s="53" t="s">
        <v>27</v>
      </c>
      <c r="C22" s="53" t="s">
        <v>139</v>
      </c>
      <c r="D22" s="53" t="s">
        <v>140</v>
      </c>
      <c r="E22" s="53">
        <v>2014</v>
      </c>
      <c r="F22" s="53">
        <v>2015</v>
      </c>
      <c r="G22" s="53" t="s">
        <v>141</v>
      </c>
      <c r="H22" s="33">
        <f>H27+H26+H25+H24</f>
        <v>300</v>
      </c>
    </row>
    <row r="23" spans="1:8" ht="31.5" x14ac:dyDescent="0.2">
      <c r="A23" s="53"/>
      <c r="B23" s="53"/>
      <c r="C23" s="53" t="s">
        <v>96</v>
      </c>
      <c r="D23" s="54"/>
      <c r="E23" s="53"/>
      <c r="F23" s="53"/>
      <c r="H23" s="33"/>
    </row>
    <row r="24" spans="1:8" ht="15.75" x14ac:dyDescent="0.2">
      <c r="A24" s="53"/>
      <c r="B24" s="53"/>
      <c r="C24" s="53" t="s">
        <v>88</v>
      </c>
      <c r="D24" s="54"/>
      <c r="E24" s="53"/>
      <c r="F24" s="53"/>
      <c r="H24" s="33"/>
    </row>
    <row r="25" spans="1:8" ht="15.75" x14ac:dyDescent="0.2">
      <c r="A25" s="53"/>
      <c r="B25" s="53"/>
      <c r="C25" s="53" t="s">
        <v>89</v>
      </c>
      <c r="D25" s="54"/>
      <c r="E25" s="53"/>
      <c r="F25" s="53"/>
      <c r="H25" s="33">
        <v>150</v>
      </c>
    </row>
    <row r="26" spans="1:8" ht="15.75" x14ac:dyDescent="0.2">
      <c r="A26" s="53"/>
      <c r="B26" s="53"/>
      <c r="C26" s="53" t="s">
        <v>90</v>
      </c>
      <c r="D26" s="54"/>
      <c r="E26" s="53"/>
      <c r="F26" s="53"/>
      <c r="H26" s="33">
        <v>150</v>
      </c>
    </row>
    <row r="27" spans="1:8" ht="15.75" x14ac:dyDescent="0.2">
      <c r="A27" s="53"/>
      <c r="B27" s="53"/>
      <c r="C27" s="53" t="s">
        <v>91</v>
      </c>
      <c r="D27" s="54"/>
      <c r="E27" s="53"/>
      <c r="F27" s="53"/>
      <c r="G27" s="54"/>
      <c r="H27" s="33"/>
    </row>
    <row r="28" spans="1:8" ht="15.75" x14ac:dyDescent="0.2">
      <c r="A28" s="53"/>
      <c r="B28" s="53"/>
      <c r="C28" s="53"/>
      <c r="D28" s="54"/>
      <c r="E28" s="53"/>
      <c r="F28" s="53"/>
      <c r="G28" s="54"/>
      <c r="H28" s="33"/>
    </row>
    <row r="29" spans="1:8" ht="110.25" x14ac:dyDescent="0.2">
      <c r="A29" s="53">
        <v>4</v>
      </c>
      <c r="B29" s="53" t="s">
        <v>61</v>
      </c>
      <c r="C29" s="53" t="s">
        <v>62</v>
      </c>
      <c r="D29" s="53" t="s">
        <v>140</v>
      </c>
      <c r="E29" s="53">
        <v>2014</v>
      </c>
      <c r="F29" s="53">
        <v>2014</v>
      </c>
      <c r="G29" s="53" t="s">
        <v>143</v>
      </c>
      <c r="H29" s="33">
        <f>H34+H33+H32+H31</f>
        <v>300</v>
      </c>
    </row>
    <row r="30" spans="1:8" ht="31.5" x14ac:dyDescent="0.2">
      <c r="A30" s="53"/>
      <c r="B30" s="53"/>
      <c r="C30" s="53" t="s">
        <v>96</v>
      </c>
      <c r="D30" s="54"/>
      <c r="E30" s="53"/>
      <c r="F30" s="53"/>
      <c r="H30" s="33"/>
    </row>
    <row r="31" spans="1:8" ht="15.75" x14ac:dyDescent="0.2">
      <c r="A31" s="53"/>
      <c r="B31" s="53"/>
      <c r="C31" s="53" t="s">
        <v>88</v>
      </c>
      <c r="D31" s="54"/>
      <c r="E31" s="53"/>
      <c r="F31" s="53"/>
      <c r="H31" s="33"/>
    </row>
    <row r="32" spans="1:8" ht="15.75" x14ac:dyDescent="0.2">
      <c r="A32" s="53"/>
      <c r="B32" s="53"/>
      <c r="C32" s="53" t="s">
        <v>89</v>
      </c>
      <c r="D32" s="54"/>
      <c r="E32" s="53"/>
      <c r="F32" s="53"/>
      <c r="H32" s="33">
        <v>150</v>
      </c>
    </row>
    <row r="33" spans="1:8" ht="15.75" x14ac:dyDescent="0.2">
      <c r="A33" s="53"/>
      <c r="B33" s="53"/>
      <c r="C33" s="53" t="s">
        <v>90</v>
      </c>
      <c r="D33" s="54"/>
      <c r="E33" s="53"/>
      <c r="F33" s="53"/>
      <c r="H33" s="33">
        <v>150</v>
      </c>
    </row>
    <row r="34" spans="1:8" ht="15.75" x14ac:dyDescent="0.2">
      <c r="A34" s="53"/>
      <c r="B34" s="53"/>
      <c r="C34" s="53" t="s">
        <v>91</v>
      </c>
      <c r="D34" s="54"/>
      <c r="E34" s="53"/>
      <c r="F34" s="53"/>
      <c r="G34" s="54"/>
      <c r="H34" s="33"/>
    </row>
    <row r="35" spans="1:8" ht="15.75" x14ac:dyDescent="0.2">
      <c r="A35" s="53"/>
      <c r="B35" s="53"/>
      <c r="C35" s="53"/>
      <c r="D35" s="54"/>
      <c r="E35" s="53"/>
      <c r="F35" s="53"/>
      <c r="G35" s="54"/>
      <c r="H35" s="33"/>
    </row>
    <row r="36" spans="1:8" ht="126" x14ac:dyDescent="0.2">
      <c r="A36" s="53">
        <v>5</v>
      </c>
      <c r="B36" s="53" t="s">
        <v>29</v>
      </c>
      <c r="C36" s="53" t="s">
        <v>145</v>
      </c>
      <c r="D36" s="53" t="s">
        <v>124</v>
      </c>
      <c r="E36" s="53">
        <v>2014</v>
      </c>
      <c r="F36" s="53">
        <v>2016</v>
      </c>
      <c r="G36" s="53" t="s">
        <v>146</v>
      </c>
      <c r="H36" s="33">
        <f>H41+H40+H39+H38</f>
        <v>1000</v>
      </c>
    </row>
    <row r="37" spans="1:8" ht="31.5" x14ac:dyDescent="0.2">
      <c r="A37" s="53"/>
      <c r="B37" s="53"/>
      <c r="C37" s="53" t="s">
        <v>96</v>
      </c>
      <c r="D37" s="54"/>
      <c r="E37" s="53"/>
      <c r="F37" s="53"/>
      <c r="H37" s="33"/>
    </row>
    <row r="38" spans="1:8" ht="15.75" x14ac:dyDescent="0.2">
      <c r="A38" s="53"/>
      <c r="B38" s="53"/>
      <c r="C38" s="53" t="s">
        <v>88</v>
      </c>
      <c r="D38" s="54"/>
      <c r="E38" s="53"/>
      <c r="F38" s="53"/>
      <c r="H38" s="33"/>
    </row>
    <row r="39" spans="1:8" ht="15.75" x14ac:dyDescent="0.2">
      <c r="A39" s="53"/>
      <c r="B39" s="53"/>
      <c r="C39" s="53" t="s">
        <v>89</v>
      </c>
      <c r="D39" s="54"/>
      <c r="E39" s="53"/>
      <c r="F39" s="53"/>
      <c r="H39" s="33">
        <v>500</v>
      </c>
    </row>
    <row r="40" spans="1:8" ht="15.75" x14ac:dyDescent="0.2">
      <c r="A40" s="53"/>
      <c r="B40" s="53"/>
      <c r="C40" s="53" t="s">
        <v>90</v>
      </c>
      <c r="D40" s="54"/>
      <c r="E40" s="53"/>
      <c r="F40" s="53"/>
      <c r="H40" s="33">
        <v>500</v>
      </c>
    </row>
    <row r="41" spans="1:8" ht="15.75" x14ac:dyDescent="0.2">
      <c r="A41" s="53"/>
      <c r="B41" s="53"/>
      <c r="C41" s="53" t="s">
        <v>91</v>
      </c>
      <c r="D41" s="54"/>
      <c r="E41" s="53"/>
      <c r="F41" s="53"/>
      <c r="G41" s="54"/>
      <c r="H41" s="33"/>
    </row>
    <row r="42" spans="1:8" ht="15.75" x14ac:dyDescent="0.2">
      <c r="A42" s="53"/>
      <c r="B42" s="53"/>
      <c r="C42" s="53"/>
      <c r="D42" s="54"/>
      <c r="E42" s="53"/>
      <c r="F42" s="53"/>
      <c r="G42" s="54"/>
      <c r="H42" s="33"/>
    </row>
    <row r="43" spans="1:8" ht="126" x14ac:dyDescent="0.2">
      <c r="A43" s="53">
        <v>6</v>
      </c>
      <c r="B43" s="53" t="s">
        <v>65</v>
      </c>
      <c r="C43" s="53" t="s">
        <v>50</v>
      </c>
      <c r="D43" s="53" t="s">
        <v>124</v>
      </c>
      <c r="E43" s="53">
        <v>2014</v>
      </c>
      <c r="F43" s="53">
        <v>2016</v>
      </c>
      <c r="G43" s="53" t="s">
        <v>152</v>
      </c>
      <c r="H43" s="33">
        <f>H48+H47+H46+H45</f>
        <v>1000</v>
      </c>
    </row>
    <row r="44" spans="1:8" ht="31.5" x14ac:dyDescent="0.2">
      <c r="A44" s="53"/>
      <c r="B44" s="53"/>
      <c r="C44" s="53" t="s">
        <v>96</v>
      </c>
      <c r="D44" s="54"/>
      <c r="E44" s="53"/>
      <c r="F44" s="53"/>
      <c r="H44" s="33"/>
    </row>
    <row r="45" spans="1:8" ht="15.75" x14ac:dyDescent="0.2">
      <c r="A45" s="53"/>
      <c r="B45" s="53"/>
      <c r="C45" s="53" t="s">
        <v>88</v>
      </c>
      <c r="D45" s="54"/>
      <c r="E45" s="53"/>
      <c r="F45" s="53"/>
      <c r="H45" s="33">
        <v>900</v>
      </c>
    </row>
    <row r="46" spans="1:8" ht="15.75" x14ac:dyDescent="0.2">
      <c r="A46" s="53"/>
      <c r="B46" s="53"/>
      <c r="C46" s="53" t="s">
        <v>89</v>
      </c>
      <c r="D46" s="54"/>
      <c r="E46" s="53"/>
      <c r="F46" s="53"/>
      <c r="H46" s="33">
        <v>50</v>
      </c>
    </row>
    <row r="47" spans="1:8" ht="15.75" x14ac:dyDescent="0.2">
      <c r="A47" s="53"/>
      <c r="B47" s="53"/>
      <c r="C47" s="53" t="s">
        <v>90</v>
      </c>
      <c r="D47" s="54"/>
      <c r="E47" s="53"/>
      <c r="F47" s="53"/>
      <c r="H47" s="33">
        <v>50</v>
      </c>
    </row>
    <row r="48" spans="1:8" ht="15.75" x14ac:dyDescent="0.2">
      <c r="A48" s="53"/>
      <c r="B48" s="53"/>
      <c r="C48" s="53" t="s">
        <v>91</v>
      </c>
      <c r="D48" s="54"/>
      <c r="E48" s="53"/>
      <c r="F48" s="53"/>
      <c r="G48" s="54"/>
      <c r="H48" s="33"/>
    </row>
    <row r="49" spans="1:11" ht="15.75" x14ac:dyDescent="0.2">
      <c r="A49" s="53"/>
      <c r="B49" s="53"/>
      <c r="C49" s="53"/>
      <c r="D49" s="54"/>
      <c r="E49" s="53"/>
      <c r="F49" s="53"/>
      <c r="G49" s="54"/>
      <c r="H49" s="33"/>
    </row>
    <row r="50" spans="1:11" ht="15.75" x14ac:dyDescent="0.25">
      <c r="B50" s="51"/>
      <c r="C50" s="5" t="s">
        <v>52</v>
      </c>
      <c r="D50" s="5"/>
      <c r="E50" s="5"/>
      <c r="F50" s="6"/>
      <c r="G50" s="6"/>
      <c r="H50" s="24">
        <f>H43+H36+H29+H22+H15+H8</f>
        <v>5850</v>
      </c>
      <c r="I50" s="4"/>
    </row>
    <row r="51" spans="1:11" ht="31.5" x14ac:dyDescent="0.25">
      <c r="B51" s="51"/>
      <c r="C51" s="53" t="s">
        <v>96</v>
      </c>
      <c r="D51" s="5"/>
      <c r="E51" s="5"/>
      <c r="F51" s="6"/>
      <c r="G51" s="6"/>
      <c r="H51" s="24"/>
      <c r="I51" s="4"/>
    </row>
    <row r="52" spans="1:11" ht="15.75" x14ac:dyDescent="0.25">
      <c r="B52" s="51"/>
      <c r="C52" s="53" t="s">
        <v>88</v>
      </c>
      <c r="D52" s="5"/>
      <c r="E52" s="5"/>
      <c r="F52" s="6"/>
      <c r="G52" s="6"/>
      <c r="H52" s="24">
        <f t="shared" ref="H52:H55" si="0">H45+H38+H31+H24+H17+H10</f>
        <v>900</v>
      </c>
      <c r="I52" s="4"/>
    </row>
    <row r="53" spans="1:11" ht="15.75" x14ac:dyDescent="0.25">
      <c r="B53" s="51"/>
      <c r="C53" s="53" t="s">
        <v>89</v>
      </c>
      <c r="D53" s="5"/>
      <c r="E53" s="5"/>
      <c r="F53" s="6"/>
      <c r="G53" s="6"/>
      <c r="H53" s="24">
        <f t="shared" si="0"/>
        <v>2475</v>
      </c>
      <c r="K53" s="4"/>
    </row>
    <row r="54" spans="1:11" ht="15.75" x14ac:dyDescent="0.25">
      <c r="B54" s="51"/>
      <c r="C54" s="53" t="s">
        <v>90</v>
      </c>
      <c r="D54" s="5"/>
      <c r="E54" s="5"/>
      <c r="F54" s="6"/>
      <c r="G54" s="6"/>
      <c r="H54" s="24">
        <f t="shared" si="0"/>
        <v>2475</v>
      </c>
      <c r="I54" s="4"/>
      <c r="J54" s="4"/>
    </row>
    <row r="55" spans="1:11" ht="15.75" x14ac:dyDescent="0.25">
      <c r="B55" s="51"/>
      <c r="C55" s="53" t="s">
        <v>91</v>
      </c>
      <c r="D55" s="5"/>
      <c r="E55" s="5"/>
      <c r="F55" s="6"/>
      <c r="G55" s="6"/>
      <c r="H55" s="24">
        <f t="shared" si="0"/>
        <v>0</v>
      </c>
      <c r="J55" s="4"/>
    </row>
    <row r="56" spans="1:11" ht="60" customHeight="1" x14ac:dyDescent="0.2">
      <c r="A56" s="52"/>
      <c r="B56" s="102"/>
      <c r="C56" s="103"/>
      <c r="D56" s="103"/>
      <c r="E56" s="103"/>
      <c r="F56" s="103"/>
      <c r="G56" s="103"/>
      <c r="H56" s="103"/>
      <c r="I56" s="2"/>
    </row>
    <row r="57" spans="1:11" x14ac:dyDescent="0.2">
      <c r="A57" s="52"/>
      <c r="B57" s="52"/>
      <c r="C57" s="52"/>
      <c r="D57" s="52"/>
      <c r="E57" s="52"/>
      <c r="F57" s="52"/>
      <c r="G57" s="52"/>
      <c r="H57" s="52"/>
      <c r="I57" s="2"/>
    </row>
    <row r="58" spans="1:11" x14ac:dyDescent="0.2">
      <c r="A58" s="52"/>
      <c r="B58" s="100" t="s">
        <v>178</v>
      </c>
      <c r="C58" s="101"/>
      <c r="D58" s="101"/>
      <c r="E58" s="101"/>
      <c r="F58" s="101"/>
      <c r="G58" s="101"/>
      <c r="H58" s="101"/>
      <c r="I58" s="2"/>
    </row>
    <row r="59" spans="1:11" x14ac:dyDescent="0.2">
      <c r="A59" s="52"/>
      <c r="B59" s="101"/>
      <c r="C59" s="101"/>
      <c r="D59" s="101"/>
      <c r="E59" s="101"/>
      <c r="F59" s="101"/>
      <c r="G59" s="101"/>
      <c r="H59" s="101"/>
      <c r="I59" s="2"/>
    </row>
    <row r="60" spans="1:11" x14ac:dyDescent="0.2">
      <c r="A60" s="52"/>
      <c r="B60" s="52"/>
      <c r="C60" s="52"/>
      <c r="D60" s="52"/>
      <c r="E60" s="52"/>
      <c r="F60" s="52"/>
      <c r="G60" s="52"/>
      <c r="H60" s="52"/>
      <c r="I60" s="2"/>
    </row>
    <row r="61" spans="1:11" x14ac:dyDescent="0.2">
      <c r="A61" s="52"/>
      <c r="B61" s="52"/>
      <c r="C61" s="52"/>
      <c r="D61" s="52"/>
      <c r="E61" s="52"/>
      <c r="F61" s="52"/>
      <c r="G61" s="52"/>
      <c r="H61" s="66"/>
      <c r="I61" s="2"/>
    </row>
    <row r="62" spans="1:11" x14ac:dyDescent="0.2">
      <c r="A62" s="52"/>
      <c r="B62" s="52"/>
      <c r="C62" s="52"/>
      <c r="D62" s="52"/>
      <c r="E62" s="52"/>
      <c r="F62" s="52"/>
      <c r="G62" s="52"/>
      <c r="H62" s="52"/>
      <c r="I62" s="2"/>
    </row>
    <row r="63" spans="1:11" x14ac:dyDescent="0.2">
      <c r="A63" s="52"/>
      <c r="B63" s="52"/>
      <c r="C63" s="52"/>
      <c r="D63" s="52"/>
      <c r="E63" s="52"/>
      <c r="F63" s="52"/>
      <c r="G63" s="52"/>
      <c r="H63" s="52"/>
      <c r="I63" s="2"/>
    </row>
    <row r="64" spans="1:11" x14ac:dyDescent="0.2">
      <c r="A64" s="52"/>
      <c r="B64" s="100" t="s">
        <v>179</v>
      </c>
      <c r="C64" s="101"/>
      <c r="D64" s="101"/>
      <c r="E64" s="101"/>
      <c r="F64" s="101"/>
      <c r="G64" s="101"/>
      <c r="H64" s="101"/>
      <c r="I64" s="2"/>
    </row>
    <row r="65" spans="1:9" x14ac:dyDescent="0.2">
      <c r="A65" s="52"/>
      <c r="B65" s="101"/>
      <c r="C65" s="101"/>
      <c r="D65" s="101"/>
      <c r="E65" s="101"/>
      <c r="F65" s="101"/>
      <c r="G65" s="101"/>
      <c r="H65" s="101"/>
      <c r="I65" s="2"/>
    </row>
    <row r="66" spans="1:9" x14ac:dyDescent="0.2">
      <c r="A66" s="52"/>
      <c r="B66" s="52"/>
      <c r="C66" s="52"/>
      <c r="D66" s="52"/>
      <c r="E66" s="52"/>
      <c r="F66" s="52"/>
      <c r="G66" s="52"/>
      <c r="H66" s="52"/>
      <c r="I66" s="2"/>
    </row>
    <row r="67" spans="1:9" x14ac:dyDescent="0.2">
      <c r="A67" s="65"/>
      <c r="B67" s="65"/>
      <c r="C67" s="65"/>
      <c r="D67" s="65"/>
      <c r="E67" s="65"/>
      <c r="F67" s="65"/>
      <c r="G67" s="65"/>
      <c r="H67" s="65"/>
    </row>
  </sheetData>
  <mergeCells count="11">
    <mergeCell ref="B58:H59"/>
    <mergeCell ref="B64:H65"/>
    <mergeCell ref="B56:H56"/>
    <mergeCell ref="D1:H2"/>
    <mergeCell ref="A4:A5"/>
    <mergeCell ref="B4:B5"/>
    <mergeCell ref="C4:C5"/>
    <mergeCell ref="D4:D5"/>
    <mergeCell ref="E4:F4"/>
    <mergeCell ref="G4:G5"/>
    <mergeCell ref="H4:H5"/>
  </mergeCells>
  <pageMargins left="0.75" right="0.75" top="0.49" bottom="0.53" header="0.32" footer="0.33"/>
  <pageSetup paperSize="9" scale="83" fitToHeight="10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5"/>
  <sheetViews>
    <sheetView zoomScale="75" workbookViewId="0">
      <pane ySplit="4" topLeftCell="A5" activePane="bottomLeft" state="frozenSplit"/>
      <selection pane="bottomLeft" sqref="A1:H1"/>
    </sheetView>
  </sheetViews>
  <sheetFormatPr defaultRowHeight="12.75" x14ac:dyDescent="0.2"/>
  <cols>
    <col min="1" max="1" width="7.28515625" style="1" customWidth="1"/>
    <col min="2" max="2" width="36.7109375" style="1" customWidth="1"/>
    <col min="3" max="3" width="18.7109375" style="1" customWidth="1"/>
    <col min="4" max="4" width="16.140625" style="1" customWidth="1"/>
    <col min="5" max="5" width="14.85546875" style="1" bestFit="1" customWidth="1"/>
    <col min="6" max="7" width="20.140625" style="1" customWidth="1"/>
    <col min="8" max="8" width="16.28515625" style="1" customWidth="1"/>
    <col min="9" max="11" width="11.5703125" style="1" bestFit="1" customWidth="1"/>
    <col min="12" max="12" width="14.7109375" style="1" customWidth="1"/>
    <col min="13" max="16384" width="9.140625" style="1"/>
  </cols>
  <sheetData>
    <row r="1" spans="1:9" ht="27" customHeight="1" x14ac:dyDescent="0.2">
      <c r="A1" s="86" t="s">
        <v>181</v>
      </c>
      <c r="B1" s="88"/>
      <c r="C1" s="88"/>
      <c r="D1" s="88"/>
      <c r="E1" s="88"/>
      <c r="F1" s="88"/>
      <c r="G1" s="88"/>
      <c r="H1" s="88"/>
      <c r="I1" s="2"/>
    </row>
    <row r="2" spans="1:9" ht="15.75" x14ac:dyDescent="0.25">
      <c r="A2" s="3"/>
      <c r="B2" s="3"/>
      <c r="C2" s="3"/>
      <c r="D2" s="3"/>
      <c r="E2" s="3"/>
      <c r="F2" s="3"/>
      <c r="G2" s="3"/>
      <c r="H2" s="26" t="s">
        <v>60</v>
      </c>
      <c r="I2" s="2"/>
    </row>
    <row r="3" spans="1:9" ht="15.75" customHeight="1" x14ac:dyDescent="0.2">
      <c r="A3" s="87" t="s">
        <v>180</v>
      </c>
      <c r="B3" s="87" t="s">
        <v>0</v>
      </c>
      <c r="C3" s="87" t="s">
        <v>1</v>
      </c>
      <c r="D3" s="87" t="s">
        <v>2</v>
      </c>
      <c r="E3" s="87"/>
      <c r="F3" s="87"/>
      <c r="G3" s="87"/>
      <c r="H3" s="87"/>
    </row>
    <row r="4" spans="1:9" ht="87.6" customHeight="1" x14ac:dyDescent="0.2">
      <c r="A4" s="87"/>
      <c r="B4" s="87"/>
      <c r="C4" s="87"/>
      <c r="D4" s="59" t="s">
        <v>3</v>
      </c>
      <c r="E4" s="59" t="s">
        <v>4</v>
      </c>
      <c r="F4" s="59" t="s">
        <v>5</v>
      </c>
      <c r="G4" s="59" t="s">
        <v>6</v>
      </c>
      <c r="H4" s="59" t="s">
        <v>7</v>
      </c>
    </row>
    <row r="5" spans="1:9" ht="18.75" customHeight="1" x14ac:dyDescent="0.2">
      <c r="A5" s="79" t="s">
        <v>8</v>
      </c>
      <c r="B5" s="73" t="s">
        <v>9</v>
      </c>
      <c r="C5" s="63" t="s">
        <v>10</v>
      </c>
      <c r="D5" s="16">
        <f>F5+G5</f>
        <v>1000</v>
      </c>
      <c r="E5" s="16"/>
      <c r="F5" s="16">
        <v>500</v>
      </c>
      <c r="G5" s="16">
        <v>500</v>
      </c>
      <c r="H5" s="16"/>
    </row>
    <row r="6" spans="1:9" ht="15.75" x14ac:dyDescent="0.2">
      <c r="A6" s="79"/>
      <c r="B6" s="73"/>
      <c r="C6" s="63" t="s">
        <v>11</v>
      </c>
      <c r="D6" s="16">
        <f t="shared" ref="D6:D7" si="0">F6+G6</f>
        <v>1000</v>
      </c>
      <c r="E6" s="16"/>
      <c r="F6" s="16">
        <v>500</v>
      </c>
      <c r="G6" s="16">
        <v>500</v>
      </c>
      <c r="H6" s="16"/>
    </row>
    <row r="7" spans="1:9" ht="15.75" x14ac:dyDescent="0.2">
      <c r="A7" s="63"/>
      <c r="B7" s="62"/>
      <c r="C7" s="63"/>
      <c r="D7" s="17">
        <f t="shared" si="0"/>
        <v>2000</v>
      </c>
      <c r="E7" s="17"/>
      <c r="F7" s="17">
        <f>SUM(F5:F6)</f>
        <v>1000</v>
      </c>
      <c r="G7" s="17">
        <f>SUM(G5:G6)</f>
        <v>1000</v>
      </c>
      <c r="H7" s="16"/>
    </row>
    <row r="8" spans="1:9" ht="15.75" x14ac:dyDescent="0.2">
      <c r="A8" s="63"/>
      <c r="B8" s="62"/>
      <c r="C8" s="63"/>
      <c r="D8" s="17"/>
      <c r="E8" s="17"/>
      <c r="F8" s="17"/>
      <c r="G8" s="17"/>
      <c r="H8" s="16"/>
    </row>
    <row r="9" spans="1:9" ht="49.5" customHeight="1" x14ac:dyDescent="0.2">
      <c r="A9" s="63" t="s">
        <v>12</v>
      </c>
      <c r="B9" s="62" t="s">
        <v>13</v>
      </c>
      <c r="C9" s="63" t="s">
        <v>11</v>
      </c>
      <c r="D9" s="16">
        <f>F9+G9</f>
        <v>200</v>
      </c>
      <c r="E9" s="16"/>
      <c r="F9" s="16">
        <v>100</v>
      </c>
      <c r="G9" s="16">
        <v>100</v>
      </c>
      <c r="H9" s="16"/>
    </row>
    <row r="10" spans="1:9" ht="15.75" x14ac:dyDescent="0.2">
      <c r="A10" s="63"/>
      <c r="B10" s="62"/>
      <c r="C10" s="63"/>
      <c r="D10" s="17">
        <f>D9</f>
        <v>200</v>
      </c>
      <c r="E10" s="17"/>
      <c r="F10" s="17">
        <f>F9</f>
        <v>100</v>
      </c>
      <c r="G10" s="17">
        <f>G9</f>
        <v>100</v>
      </c>
      <c r="H10" s="16"/>
    </row>
    <row r="11" spans="1:9" ht="15.75" x14ac:dyDescent="0.2">
      <c r="A11" s="63"/>
      <c r="B11" s="62"/>
      <c r="C11" s="63"/>
      <c r="D11" s="17"/>
      <c r="E11" s="17"/>
      <c r="F11" s="17"/>
      <c r="G11" s="17"/>
      <c r="H11" s="16"/>
    </row>
    <row r="12" spans="1:9" ht="24" customHeight="1" x14ac:dyDescent="0.2">
      <c r="A12" s="79" t="s">
        <v>14</v>
      </c>
      <c r="B12" s="73" t="s">
        <v>15</v>
      </c>
      <c r="C12" s="63" t="s">
        <v>10</v>
      </c>
      <c r="D12" s="16">
        <f>F12+G12+H12</f>
        <v>300</v>
      </c>
      <c r="E12" s="16"/>
      <c r="F12" s="16">
        <v>100</v>
      </c>
      <c r="G12" s="16">
        <v>100</v>
      </c>
      <c r="H12" s="16">
        <v>100</v>
      </c>
    </row>
    <row r="13" spans="1:9" ht="24.6" customHeight="1" x14ac:dyDescent="0.2">
      <c r="A13" s="79"/>
      <c r="B13" s="73"/>
      <c r="C13" s="63" t="s">
        <v>11</v>
      </c>
      <c r="D13" s="16">
        <f>F13+G13+H13</f>
        <v>300</v>
      </c>
      <c r="E13" s="16"/>
      <c r="F13" s="16">
        <v>100</v>
      </c>
      <c r="G13" s="16">
        <v>100</v>
      </c>
      <c r="H13" s="16">
        <v>100</v>
      </c>
    </row>
    <row r="14" spans="1:9" ht="15.75" customHeight="1" x14ac:dyDescent="0.2">
      <c r="A14" s="63"/>
      <c r="B14" s="62"/>
      <c r="C14" s="63"/>
      <c r="D14" s="17">
        <f>SUM(D12:D13)</f>
        <v>600</v>
      </c>
      <c r="E14" s="17"/>
      <c r="F14" s="17">
        <f>SUM(F12:F13)</f>
        <v>200</v>
      </c>
      <c r="G14" s="17">
        <f>SUM(G12:G13)</f>
        <v>200</v>
      </c>
      <c r="H14" s="17">
        <f>SUM(H12:H13)</f>
        <v>200</v>
      </c>
    </row>
    <row r="15" spans="1:9" ht="15.75" x14ac:dyDescent="0.2">
      <c r="A15" s="63"/>
      <c r="B15" s="62"/>
      <c r="C15" s="63"/>
      <c r="D15" s="17"/>
      <c r="E15" s="17"/>
      <c r="F15" s="17"/>
      <c r="G15" s="17"/>
      <c r="H15" s="17"/>
    </row>
    <row r="16" spans="1:9" ht="33.6" customHeight="1" x14ac:dyDescent="0.2">
      <c r="A16" s="79" t="s">
        <v>16</v>
      </c>
      <c r="B16" s="73" t="s">
        <v>17</v>
      </c>
      <c r="C16" s="63" t="s">
        <v>10</v>
      </c>
      <c r="D16" s="16">
        <f>F16+G16+H16</f>
        <v>500</v>
      </c>
      <c r="E16" s="16"/>
      <c r="F16" s="16">
        <v>150</v>
      </c>
      <c r="G16" s="16">
        <v>150</v>
      </c>
      <c r="H16" s="16">
        <v>200</v>
      </c>
    </row>
    <row r="17" spans="1:9" ht="33" customHeight="1" x14ac:dyDescent="0.2">
      <c r="A17" s="79"/>
      <c r="B17" s="73"/>
      <c r="C17" s="63" t="s">
        <v>11</v>
      </c>
      <c r="D17" s="16">
        <f>F17+G17+H17</f>
        <v>700</v>
      </c>
      <c r="E17" s="16"/>
      <c r="F17" s="16">
        <v>250</v>
      </c>
      <c r="G17" s="16">
        <v>250</v>
      </c>
      <c r="H17" s="16">
        <v>200</v>
      </c>
    </row>
    <row r="18" spans="1:9" ht="15.75" x14ac:dyDescent="0.2">
      <c r="A18" s="63"/>
      <c r="B18" s="62"/>
      <c r="C18" s="63"/>
      <c r="D18" s="17">
        <f>D16+D17</f>
        <v>1200</v>
      </c>
      <c r="E18" s="17"/>
      <c r="F18" s="17">
        <f t="shared" ref="F18:H18" si="1">F16+F17</f>
        <v>400</v>
      </c>
      <c r="G18" s="17">
        <f t="shared" si="1"/>
        <v>400</v>
      </c>
      <c r="H18" s="17">
        <f t="shared" si="1"/>
        <v>400</v>
      </c>
    </row>
    <row r="19" spans="1:9" ht="15.75" x14ac:dyDescent="0.2">
      <c r="A19" s="63"/>
      <c r="B19" s="62"/>
      <c r="C19" s="63"/>
      <c r="D19" s="17"/>
      <c r="E19" s="17"/>
      <c r="F19" s="17"/>
      <c r="G19" s="17"/>
      <c r="H19" s="17"/>
    </row>
    <row r="20" spans="1:9" ht="35.25" customHeight="1" x14ac:dyDescent="0.2">
      <c r="A20" s="79" t="s">
        <v>18</v>
      </c>
      <c r="B20" s="73" t="s">
        <v>57</v>
      </c>
      <c r="C20" s="63" t="s">
        <v>19</v>
      </c>
      <c r="D20" s="16">
        <f>F20+G20</f>
        <v>2000</v>
      </c>
      <c r="E20" s="16"/>
      <c r="F20" s="16">
        <v>1000</v>
      </c>
      <c r="G20" s="16">
        <v>1000</v>
      </c>
      <c r="H20" s="17"/>
    </row>
    <row r="21" spans="1:9" ht="42.75" customHeight="1" x14ac:dyDescent="0.2">
      <c r="A21" s="83"/>
      <c r="B21" s="74"/>
      <c r="C21" s="63" t="s">
        <v>11</v>
      </c>
      <c r="D21" s="16">
        <f>F21+G21</f>
        <v>2000</v>
      </c>
      <c r="E21" s="16"/>
      <c r="F21" s="16">
        <v>1000</v>
      </c>
      <c r="G21" s="16">
        <v>1000</v>
      </c>
      <c r="H21" s="16"/>
    </row>
    <row r="22" spans="1:9" ht="15.75" x14ac:dyDescent="0.2">
      <c r="A22" s="63"/>
      <c r="B22" s="62"/>
      <c r="C22" s="63"/>
      <c r="D22" s="17">
        <f>D20+D21</f>
        <v>4000</v>
      </c>
      <c r="E22" s="17"/>
      <c r="F22" s="17">
        <f t="shared" ref="F22:G22" si="2">F20+F21</f>
        <v>2000</v>
      </c>
      <c r="G22" s="17">
        <f t="shared" si="2"/>
        <v>2000</v>
      </c>
      <c r="H22" s="17"/>
    </row>
    <row r="23" spans="1:9" ht="15.75" x14ac:dyDescent="0.2">
      <c r="A23" s="63"/>
      <c r="B23" s="62"/>
      <c r="C23" s="63"/>
      <c r="D23" s="16"/>
      <c r="E23" s="16"/>
      <c r="F23" s="16"/>
      <c r="G23" s="16"/>
      <c r="H23" s="16"/>
    </row>
    <row r="24" spans="1:9" ht="64.900000000000006" customHeight="1" x14ac:dyDescent="0.2">
      <c r="A24" s="63" t="s">
        <v>20</v>
      </c>
      <c r="B24" s="62" t="s">
        <v>21</v>
      </c>
      <c r="C24" s="63" t="s">
        <v>11</v>
      </c>
      <c r="D24" s="16">
        <f>F24+G24</f>
        <v>500</v>
      </c>
      <c r="E24" s="16"/>
      <c r="F24" s="16">
        <v>250</v>
      </c>
      <c r="G24" s="16">
        <v>250</v>
      </c>
      <c r="H24" s="16"/>
    </row>
    <row r="25" spans="1:9" ht="15.75" x14ac:dyDescent="0.2">
      <c r="A25" s="63"/>
      <c r="B25" s="62"/>
      <c r="C25" s="63"/>
      <c r="D25" s="17">
        <f>D24</f>
        <v>500</v>
      </c>
      <c r="E25" s="17"/>
      <c r="F25" s="17">
        <f>F24</f>
        <v>250</v>
      </c>
      <c r="G25" s="17">
        <f>G24</f>
        <v>250</v>
      </c>
      <c r="H25" s="17"/>
    </row>
    <row r="26" spans="1:9" ht="15.75" x14ac:dyDescent="0.2">
      <c r="A26" s="63"/>
      <c r="B26" s="62"/>
      <c r="C26" s="63"/>
      <c r="D26" s="16"/>
      <c r="E26" s="16"/>
      <c r="F26" s="16"/>
      <c r="G26" s="16"/>
      <c r="H26" s="16"/>
    </row>
    <row r="27" spans="1:9" ht="65.45" customHeight="1" x14ac:dyDescent="0.2">
      <c r="A27" s="63" t="s">
        <v>22</v>
      </c>
      <c r="B27" s="62" t="s">
        <v>23</v>
      </c>
      <c r="C27" s="63" t="s">
        <v>11</v>
      </c>
      <c r="D27" s="16">
        <f>F27+G27</f>
        <v>300</v>
      </c>
      <c r="E27" s="16"/>
      <c r="F27" s="16">
        <v>150</v>
      </c>
      <c r="G27" s="16">
        <v>150</v>
      </c>
      <c r="H27" s="16"/>
    </row>
    <row r="28" spans="1:9" ht="15.75" x14ac:dyDescent="0.2">
      <c r="A28" s="63"/>
      <c r="B28" s="62"/>
      <c r="C28" s="63"/>
      <c r="D28" s="17">
        <f>D27</f>
        <v>300</v>
      </c>
      <c r="E28" s="17"/>
      <c r="F28" s="17">
        <f>F27</f>
        <v>150</v>
      </c>
      <c r="G28" s="17">
        <f>G27</f>
        <v>150</v>
      </c>
      <c r="H28" s="16"/>
    </row>
    <row r="29" spans="1:9" ht="15.75" x14ac:dyDescent="0.2">
      <c r="A29" s="63"/>
      <c r="B29" s="62"/>
      <c r="C29" s="63"/>
      <c r="D29" s="16"/>
      <c r="E29" s="16"/>
      <c r="F29" s="16"/>
      <c r="G29" s="16"/>
      <c r="H29" s="16"/>
    </row>
    <row r="30" spans="1:9" s="12" customFormat="1" ht="30" customHeight="1" x14ac:dyDescent="0.2">
      <c r="A30" s="80" t="s">
        <v>24</v>
      </c>
      <c r="B30" s="81" t="s">
        <v>56</v>
      </c>
      <c r="C30" s="61" t="s">
        <v>19</v>
      </c>
      <c r="D30" s="18">
        <f>F30+G30+H30</f>
        <v>1250</v>
      </c>
      <c r="E30" s="18"/>
      <c r="F30" s="18">
        <v>625</v>
      </c>
      <c r="G30" s="18">
        <v>625</v>
      </c>
      <c r="H30" s="18"/>
    </row>
    <row r="31" spans="1:9" s="12" customFormat="1" ht="27.75" customHeight="1" x14ac:dyDescent="0.2">
      <c r="A31" s="84"/>
      <c r="B31" s="82"/>
      <c r="C31" s="60" t="s">
        <v>10</v>
      </c>
      <c r="D31" s="18">
        <f t="shared" ref="D31:D33" si="3">F31+G31+H31</f>
        <v>750</v>
      </c>
      <c r="E31" s="19"/>
      <c r="F31" s="19">
        <v>375</v>
      </c>
      <c r="G31" s="19">
        <v>375</v>
      </c>
      <c r="H31" s="18"/>
      <c r="I31" s="14"/>
    </row>
    <row r="32" spans="1:9" s="12" customFormat="1" ht="23.25" customHeight="1" x14ac:dyDescent="0.2">
      <c r="A32" s="84"/>
      <c r="B32" s="82"/>
      <c r="C32" s="60" t="s">
        <v>11</v>
      </c>
      <c r="D32" s="18">
        <f t="shared" si="3"/>
        <v>500</v>
      </c>
      <c r="E32" s="19"/>
      <c r="F32" s="19">
        <v>250</v>
      </c>
      <c r="G32" s="19">
        <v>250</v>
      </c>
      <c r="H32" s="18"/>
    </row>
    <row r="33" spans="1:9" s="12" customFormat="1" ht="15.75" x14ac:dyDescent="0.2">
      <c r="A33" s="61"/>
      <c r="B33" s="60"/>
      <c r="C33" s="60"/>
      <c r="D33" s="20">
        <f t="shared" si="3"/>
        <v>2500</v>
      </c>
      <c r="E33" s="20"/>
      <c r="F33" s="20">
        <f>F30+F31+F32</f>
        <v>1250</v>
      </c>
      <c r="G33" s="20">
        <f>G30+G31+G32</f>
        <v>1250</v>
      </c>
      <c r="H33" s="18"/>
    </row>
    <row r="34" spans="1:9" ht="15.75" x14ac:dyDescent="0.2">
      <c r="A34" s="63"/>
      <c r="B34" s="62"/>
      <c r="C34" s="62"/>
      <c r="D34" s="16"/>
      <c r="E34" s="64"/>
      <c r="F34" s="64"/>
      <c r="G34" s="64"/>
      <c r="H34" s="16"/>
    </row>
    <row r="35" spans="1:9" ht="49.9" customHeight="1" x14ac:dyDescent="0.2">
      <c r="A35" s="63" t="s">
        <v>25</v>
      </c>
      <c r="B35" s="62" t="s">
        <v>26</v>
      </c>
      <c r="C35" s="62" t="s">
        <v>11</v>
      </c>
      <c r="D35" s="16">
        <f>F35+G35+H35</f>
        <v>1000</v>
      </c>
      <c r="E35" s="64"/>
      <c r="F35" s="64">
        <v>300</v>
      </c>
      <c r="G35" s="64">
        <v>300</v>
      </c>
      <c r="H35" s="16">
        <v>400</v>
      </c>
    </row>
    <row r="36" spans="1:9" ht="15.75" x14ac:dyDescent="0.2">
      <c r="A36" s="63"/>
      <c r="B36" s="62"/>
      <c r="C36" s="62"/>
      <c r="D36" s="17">
        <f>D35</f>
        <v>1000</v>
      </c>
      <c r="E36" s="17"/>
      <c r="F36" s="17">
        <f>F35</f>
        <v>300</v>
      </c>
      <c r="G36" s="17">
        <f>G35</f>
        <v>300</v>
      </c>
      <c r="H36" s="17">
        <f>H35</f>
        <v>400</v>
      </c>
    </row>
    <row r="37" spans="1:9" ht="15.75" x14ac:dyDescent="0.2">
      <c r="A37" s="63"/>
      <c r="B37" s="62"/>
      <c r="C37" s="62"/>
      <c r="D37" s="16"/>
      <c r="E37" s="64"/>
      <c r="F37" s="64"/>
      <c r="G37" s="64"/>
      <c r="H37" s="16"/>
    </row>
    <row r="38" spans="1:9" s="12" customFormat="1" ht="21" customHeight="1" x14ac:dyDescent="0.2">
      <c r="A38" s="80" t="s">
        <v>27</v>
      </c>
      <c r="B38" s="81" t="s">
        <v>28</v>
      </c>
      <c r="C38" s="60" t="s">
        <v>19</v>
      </c>
      <c r="D38" s="18">
        <f>F38+G38+H38</f>
        <v>300</v>
      </c>
      <c r="E38" s="19"/>
      <c r="F38" s="19">
        <v>150</v>
      </c>
      <c r="G38" s="19">
        <v>150</v>
      </c>
      <c r="H38" s="18"/>
    </row>
    <row r="39" spans="1:9" s="12" customFormat="1" ht="26.25" customHeight="1" x14ac:dyDescent="0.2">
      <c r="A39" s="84"/>
      <c r="B39" s="82"/>
      <c r="C39" s="61" t="s">
        <v>10</v>
      </c>
      <c r="D39" s="18">
        <f t="shared" ref="D39:D40" si="4">F39+G39+H39</f>
        <v>2800</v>
      </c>
      <c r="E39" s="18"/>
      <c r="F39" s="18">
        <v>150</v>
      </c>
      <c r="G39" s="18">
        <v>150</v>
      </c>
      <c r="H39" s="18">
        <v>2500</v>
      </c>
    </row>
    <row r="40" spans="1:9" s="12" customFormat="1" ht="17.45" customHeight="1" x14ac:dyDescent="0.2">
      <c r="A40" s="61"/>
      <c r="B40" s="60"/>
      <c r="C40" s="61"/>
      <c r="D40" s="20">
        <f t="shared" si="4"/>
        <v>3100</v>
      </c>
      <c r="E40" s="20"/>
      <c r="F40" s="20">
        <f>F39+F38</f>
        <v>300</v>
      </c>
      <c r="G40" s="20">
        <f t="shared" ref="G40:H40" si="5">G39+G38</f>
        <v>300</v>
      </c>
      <c r="H40" s="20">
        <f t="shared" si="5"/>
        <v>2500</v>
      </c>
    </row>
    <row r="41" spans="1:9" ht="17.45" customHeight="1" x14ac:dyDescent="0.2">
      <c r="A41" s="63"/>
      <c r="B41" s="62"/>
      <c r="C41" s="63"/>
      <c r="D41" s="17"/>
      <c r="E41" s="17"/>
      <c r="F41" s="17"/>
      <c r="G41" s="17"/>
      <c r="H41" s="17"/>
    </row>
    <row r="42" spans="1:9" s="12" customFormat="1" ht="52.5" customHeight="1" x14ac:dyDescent="0.2">
      <c r="A42" s="61" t="s">
        <v>61</v>
      </c>
      <c r="B42" s="60" t="s">
        <v>62</v>
      </c>
      <c r="C42" s="61" t="s">
        <v>19</v>
      </c>
      <c r="D42" s="18">
        <f>F42+G42+H42</f>
        <v>300</v>
      </c>
      <c r="E42" s="18"/>
      <c r="F42" s="18">
        <v>150</v>
      </c>
      <c r="G42" s="18">
        <v>150</v>
      </c>
      <c r="H42" s="20"/>
    </row>
    <row r="43" spans="1:9" ht="16.5" customHeight="1" x14ac:dyDescent="0.2">
      <c r="A43" s="63"/>
      <c r="B43" s="62"/>
      <c r="C43" s="63"/>
      <c r="D43" s="17">
        <f>D42</f>
        <v>300</v>
      </c>
      <c r="E43" s="17"/>
      <c r="F43" s="17">
        <f t="shared" ref="F43:G43" si="6">F42</f>
        <v>150</v>
      </c>
      <c r="G43" s="17">
        <f t="shared" si="6"/>
        <v>150</v>
      </c>
      <c r="H43" s="17"/>
    </row>
    <row r="44" spans="1:9" ht="17.45" customHeight="1" x14ac:dyDescent="0.2">
      <c r="A44" s="63"/>
      <c r="B44" s="62"/>
      <c r="C44" s="63"/>
      <c r="D44" s="16"/>
      <c r="E44" s="16"/>
      <c r="F44" s="16"/>
      <c r="G44" s="16"/>
      <c r="H44" s="16"/>
    </row>
    <row r="45" spans="1:9" s="12" customFormat="1" ht="17.45" customHeight="1" x14ac:dyDescent="0.2">
      <c r="A45" s="79" t="s">
        <v>29</v>
      </c>
      <c r="B45" s="73" t="s">
        <v>30</v>
      </c>
      <c r="C45" s="61" t="s">
        <v>19</v>
      </c>
      <c r="D45" s="18">
        <f>F45+G45+H45</f>
        <v>1000</v>
      </c>
      <c r="E45" s="18"/>
      <c r="F45" s="18">
        <v>500</v>
      </c>
      <c r="G45" s="18">
        <v>500</v>
      </c>
      <c r="H45" s="18"/>
    </row>
    <row r="46" spans="1:9" ht="33.75" customHeight="1" x14ac:dyDescent="0.2">
      <c r="A46" s="83"/>
      <c r="B46" s="74"/>
      <c r="C46" s="63" t="s">
        <v>10</v>
      </c>
      <c r="D46" s="16">
        <f>F46+G46+H46</f>
        <v>1500</v>
      </c>
      <c r="E46" s="16"/>
      <c r="F46" s="16">
        <v>500</v>
      </c>
      <c r="G46" s="16">
        <v>500</v>
      </c>
      <c r="H46" s="16">
        <v>500</v>
      </c>
    </row>
    <row r="47" spans="1:9" ht="21" customHeight="1" x14ac:dyDescent="0.2">
      <c r="A47" s="83"/>
      <c r="B47" s="74"/>
      <c r="C47" s="62" t="s">
        <v>11</v>
      </c>
      <c r="D47" s="16">
        <f>F47+G47+H47</f>
        <v>2000</v>
      </c>
      <c r="E47" s="16"/>
      <c r="F47" s="16">
        <v>750</v>
      </c>
      <c r="G47" s="16">
        <v>750</v>
      </c>
      <c r="H47" s="16">
        <v>500</v>
      </c>
      <c r="I47" s="4"/>
    </row>
    <row r="48" spans="1:9" ht="15.75" x14ac:dyDescent="0.2">
      <c r="A48" s="63"/>
      <c r="B48" s="62"/>
      <c r="C48" s="62"/>
      <c r="D48" s="17">
        <f>D45+D46+D47</f>
        <v>4500</v>
      </c>
      <c r="E48" s="17"/>
      <c r="F48" s="17">
        <f t="shared" ref="F48:H48" si="7">F45+F46+F47</f>
        <v>1750</v>
      </c>
      <c r="G48" s="17">
        <f t="shared" si="7"/>
        <v>1750</v>
      </c>
      <c r="H48" s="17">
        <f t="shared" si="7"/>
        <v>1000</v>
      </c>
      <c r="I48" s="4"/>
    </row>
    <row r="49" spans="1:9" ht="15.75" x14ac:dyDescent="0.2">
      <c r="A49" s="63"/>
      <c r="B49" s="62"/>
      <c r="C49" s="62"/>
      <c r="D49" s="16"/>
      <c r="E49" s="16"/>
      <c r="F49" s="16"/>
      <c r="G49" s="16"/>
      <c r="H49" s="16"/>
      <c r="I49" s="4"/>
    </row>
    <row r="50" spans="1:9" ht="72.75" customHeight="1" x14ac:dyDescent="0.2">
      <c r="A50" s="79" t="s">
        <v>31</v>
      </c>
      <c r="B50" s="73" t="s">
        <v>55</v>
      </c>
      <c r="C50" s="63" t="s">
        <v>10</v>
      </c>
      <c r="D50" s="16">
        <f>G50+H50</f>
        <v>10000</v>
      </c>
      <c r="E50" s="16"/>
      <c r="F50" s="16"/>
      <c r="G50" s="16">
        <v>7000</v>
      </c>
      <c r="H50" s="16">
        <v>3000</v>
      </c>
    </row>
    <row r="51" spans="1:9" ht="62.25" customHeight="1" x14ac:dyDescent="0.2">
      <c r="A51" s="79"/>
      <c r="B51" s="73"/>
      <c r="C51" s="63" t="s">
        <v>11</v>
      </c>
      <c r="D51" s="16">
        <f>G51+H51</f>
        <v>25000</v>
      </c>
      <c r="E51" s="16"/>
      <c r="F51" s="16"/>
      <c r="G51" s="16">
        <v>20000</v>
      </c>
      <c r="H51" s="16">
        <v>5000</v>
      </c>
    </row>
    <row r="52" spans="1:9" ht="15.75" x14ac:dyDescent="0.2">
      <c r="A52" s="63"/>
      <c r="B52" s="62"/>
      <c r="C52" s="63"/>
      <c r="D52" s="17">
        <f>SUM(D50:D51)</f>
        <v>35000</v>
      </c>
      <c r="E52" s="17"/>
      <c r="F52" s="17"/>
      <c r="G52" s="17">
        <f>SUM(G50:G51)</f>
        <v>27000</v>
      </c>
      <c r="H52" s="17">
        <f>SUM(H50:H51)</f>
        <v>8000</v>
      </c>
    </row>
    <row r="53" spans="1:9" ht="12.75" customHeight="1" x14ac:dyDescent="0.2">
      <c r="A53" s="63"/>
      <c r="B53" s="62"/>
      <c r="C53" s="63"/>
      <c r="D53" s="16"/>
      <c r="E53" s="16"/>
      <c r="F53" s="16"/>
      <c r="G53" s="16"/>
      <c r="H53" s="16"/>
    </row>
    <row r="54" spans="1:9" s="12" customFormat="1" ht="43.5" customHeight="1" x14ac:dyDescent="0.2">
      <c r="A54" s="80" t="s">
        <v>32</v>
      </c>
      <c r="B54" s="81" t="s">
        <v>33</v>
      </c>
      <c r="C54" s="61" t="s">
        <v>19</v>
      </c>
      <c r="D54" s="18">
        <f>F54+G54+H54</f>
        <v>13380</v>
      </c>
      <c r="E54" s="18"/>
      <c r="F54" s="18">
        <v>6690</v>
      </c>
      <c r="G54" s="18">
        <v>6690</v>
      </c>
      <c r="H54" s="18"/>
      <c r="I54" s="14"/>
    </row>
    <row r="55" spans="1:9" s="12" customFormat="1" ht="20.25" customHeight="1" x14ac:dyDescent="0.2">
      <c r="A55" s="84"/>
      <c r="B55" s="82"/>
      <c r="C55" s="61" t="s">
        <v>10</v>
      </c>
      <c r="D55" s="18">
        <f t="shared" ref="D55:D56" si="8">F55+G55+H55</f>
        <v>18304</v>
      </c>
      <c r="E55" s="18"/>
      <c r="F55" s="18">
        <v>6691</v>
      </c>
      <c r="G55" s="18">
        <v>11613</v>
      </c>
      <c r="H55" s="18"/>
      <c r="I55" s="14"/>
    </row>
    <row r="56" spans="1:9" s="12" customFormat="1" ht="18.600000000000001" customHeight="1" x14ac:dyDescent="0.2">
      <c r="A56" s="61"/>
      <c r="B56" s="60"/>
      <c r="C56" s="61"/>
      <c r="D56" s="20">
        <f t="shared" si="8"/>
        <v>24993</v>
      </c>
      <c r="E56" s="20"/>
      <c r="F56" s="20">
        <f>SUM(F54:F54)</f>
        <v>6690</v>
      </c>
      <c r="G56" s="20">
        <f>SUM(G54:G55)</f>
        <v>18303</v>
      </c>
      <c r="H56" s="20"/>
      <c r="I56" s="14"/>
    </row>
    <row r="57" spans="1:9" s="12" customFormat="1" ht="14.25" customHeight="1" x14ac:dyDescent="0.2">
      <c r="A57" s="61"/>
      <c r="B57" s="60"/>
      <c r="C57" s="61"/>
      <c r="D57" s="18"/>
      <c r="E57" s="18"/>
      <c r="F57" s="18"/>
      <c r="G57" s="18"/>
      <c r="H57" s="18"/>
      <c r="I57" s="14"/>
    </row>
    <row r="58" spans="1:9" s="12" customFormat="1" ht="32.25" customHeight="1" x14ac:dyDescent="0.25">
      <c r="A58" s="60" t="s">
        <v>34</v>
      </c>
      <c r="B58" s="60" t="s">
        <v>35</v>
      </c>
      <c r="C58" s="60" t="s">
        <v>10</v>
      </c>
      <c r="D58" s="18">
        <f>E58+F58+G58+H58</f>
        <v>1680</v>
      </c>
      <c r="E58" s="19"/>
      <c r="F58" s="19">
        <v>700</v>
      </c>
      <c r="G58" s="19">
        <v>980</v>
      </c>
      <c r="H58" s="22"/>
      <c r="I58" s="14"/>
    </row>
    <row r="59" spans="1:9" s="12" customFormat="1" ht="15.75" x14ac:dyDescent="0.2">
      <c r="A59" s="60"/>
      <c r="B59" s="60"/>
      <c r="C59" s="60"/>
      <c r="D59" s="20">
        <f>D58</f>
        <v>1680</v>
      </c>
      <c r="E59" s="20"/>
      <c r="F59" s="20">
        <f>F58</f>
        <v>700</v>
      </c>
      <c r="G59" s="20">
        <f>G58</f>
        <v>980</v>
      </c>
      <c r="H59" s="20"/>
      <c r="I59" s="14"/>
    </row>
    <row r="60" spans="1:9" s="12" customFormat="1" ht="12.75" customHeight="1" x14ac:dyDescent="0.25">
      <c r="A60" s="60"/>
      <c r="B60" s="60"/>
      <c r="C60" s="60"/>
      <c r="D60" s="18"/>
      <c r="E60" s="19"/>
      <c r="F60" s="19"/>
      <c r="G60" s="19"/>
      <c r="H60" s="22"/>
      <c r="I60" s="14"/>
    </row>
    <row r="61" spans="1:9" s="12" customFormat="1" ht="24.75" customHeight="1" x14ac:dyDescent="0.2">
      <c r="A61" s="73" t="s">
        <v>36</v>
      </c>
      <c r="B61" s="73" t="s">
        <v>37</v>
      </c>
      <c r="C61" s="60" t="s">
        <v>19</v>
      </c>
      <c r="D61" s="18">
        <f t="shared" ref="D61:D63" si="9">SUM(E61:H61)</f>
        <v>303342</v>
      </c>
      <c r="E61" s="19">
        <v>50000</v>
      </c>
      <c r="F61" s="19">
        <v>64260</v>
      </c>
      <c r="G61" s="19">
        <v>12612</v>
      </c>
      <c r="H61" s="19">
        <v>176470</v>
      </c>
      <c r="I61" s="14"/>
    </row>
    <row r="62" spans="1:9" ht="20.25" customHeight="1" x14ac:dyDescent="0.2">
      <c r="A62" s="73"/>
      <c r="B62" s="74"/>
      <c r="C62" s="62" t="s">
        <v>10</v>
      </c>
      <c r="D62" s="16">
        <f t="shared" si="9"/>
        <v>224710</v>
      </c>
      <c r="E62" s="64"/>
      <c r="F62" s="64">
        <v>60360</v>
      </c>
      <c r="G62" s="64">
        <v>25870</v>
      </c>
      <c r="H62" s="64">
        <v>138480</v>
      </c>
      <c r="I62" s="4"/>
    </row>
    <row r="63" spans="1:9" ht="15" customHeight="1" x14ac:dyDescent="0.2">
      <c r="A63" s="73"/>
      <c r="B63" s="74"/>
      <c r="C63" s="62" t="s">
        <v>11</v>
      </c>
      <c r="D63" s="16">
        <f t="shared" si="9"/>
        <v>292510</v>
      </c>
      <c r="E63" s="64"/>
      <c r="F63" s="64">
        <v>8230</v>
      </c>
      <c r="G63" s="64">
        <v>3530</v>
      </c>
      <c r="H63" s="64">
        <v>280750</v>
      </c>
      <c r="I63" s="4"/>
    </row>
    <row r="64" spans="1:9" ht="15.75" customHeight="1" x14ac:dyDescent="0.2">
      <c r="A64" s="62"/>
      <c r="B64" s="62"/>
      <c r="C64" s="62"/>
      <c r="D64" s="17">
        <f>SUM(D61:D63)</f>
        <v>820562</v>
      </c>
      <c r="E64" s="17">
        <f>SUM(E61:E63)</f>
        <v>50000</v>
      </c>
      <c r="F64" s="17">
        <f>SUM(F61:F63)</f>
        <v>132850</v>
      </c>
      <c r="G64" s="17">
        <f>SUM(G61:G63)</f>
        <v>42012</v>
      </c>
      <c r="H64" s="17">
        <f>SUM(H61:H63)</f>
        <v>595700</v>
      </c>
      <c r="I64" s="4"/>
    </row>
    <row r="65" spans="1:11" ht="11.25" customHeight="1" x14ac:dyDescent="0.2">
      <c r="A65" s="62"/>
      <c r="B65" s="62"/>
      <c r="C65" s="62"/>
      <c r="D65" s="16"/>
      <c r="E65" s="64"/>
      <c r="F65" s="64"/>
      <c r="G65" s="64"/>
      <c r="H65" s="64"/>
      <c r="I65" s="4"/>
    </row>
    <row r="66" spans="1:11" s="12" customFormat="1" ht="15.75" x14ac:dyDescent="0.25">
      <c r="A66" s="81" t="s">
        <v>38</v>
      </c>
      <c r="B66" s="81" t="s">
        <v>39</v>
      </c>
      <c r="C66" s="60" t="s">
        <v>19</v>
      </c>
      <c r="D66" s="18">
        <f>E66+F66+G66+H66</f>
        <v>313394</v>
      </c>
      <c r="E66" s="19">
        <v>259200</v>
      </c>
      <c r="F66" s="19">
        <v>20160</v>
      </c>
      <c r="G66" s="19">
        <v>34034</v>
      </c>
      <c r="H66" s="22"/>
      <c r="I66" s="14"/>
    </row>
    <row r="67" spans="1:11" s="12" customFormat="1" ht="15.75" x14ac:dyDescent="0.25">
      <c r="A67" s="81"/>
      <c r="B67" s="82"/>
      <c r="C67" s="60" t="s">
        <v>10</v>
      </c>
      <c r="D67" s="18">
        <f t="shared" ref="D67:D69" si="10">E67+F67+G67+H67</f>
        <v>156000</v>
      </c>
      <c r="E67" s="19">
        <v>140400</v>
      </c>
      <c r="F67" s="19">
        <v>10920</v>
      </c>
      <c r="G67" s="19">
        <v>4680</v>
      </c>
      <c r="H67" s="22"/>
      <c r="I67" s="14"/>
    </row>
    <row r="68" spans="1:11" s="12" customFormat="1" ht="15.75" x14ac:dyDescent="0.25">
      <c r="A68" s="81"/>
      <c r="B68" s="82"/>
      <c r="C68" s="60" t="s">
        <v>11</v>
      </c>
      <c r="D68" s="18">
        <f t="shared" si="10"/>
        <v>10480</v>
      </c>
      <c r="E68" s="19">
        <v>5680</v>
      </c>
      <c r="F68" s="19">
        <v>3360</v>
      </c>
      <c r="G68" s="19">
        <v>1440</v>
      </c>
      <c r="H68" s="22"/>
      <c r="I68" s="14"/>
    </row>
    <row r="69" spans="1:11" s="12" customFormat="1" ht="15.75" x14ac:dyDescent="0.25">
      <c r="A69" s="60"/>
      <c r="B69" s="60"/>
      <c r="C69" s="60"/>
      <c r="D69" s="20">
        <f t="shared" si="10"/>
        <v>479874</v>
      </c>
      <c r="E69" s="20">
        <f>SUM(E66:E68)</f>
        <v>405280</v>
      </c>
      <c r="F69" s="20">
        <f>SUM(F66:F68)</f>
        <v>34440</v>
      </c>
      <c r="G69" s="20">
        <f>SUM(G66:G68)</f>
        <v>40154</v>
      </c>
      <c r="H69" s="22"/>
      <c r="I69" s="14"/>
    </row>
    <row r="70" spans="1:11" ht="15.75" x14ac:dyDescent="0.25">
      <c r="A70" s="62"/>
      <c r="B70" s="62"/>
      <c r="C70" s="62"/>
      <c r="D70" s="16"/>
      <c r="E70" s="64"/>
      <c r="F70" s="64"/>
      <c r="G70" s="64"/>
      <c r="H70" s="23"/>
      <c r="I70" s="4"/>
    </row>
    <row r="71" spans="1:11" s="12" customFormat="1" ht="32.25" customHeight="1" x14ac:dyDescent="0.2">
      <c r="A71" s="81" t="s">
        <v>40</v>
      </c>
      <c r="B71" s="81" t="s">
        <v>72</v>
      </c>
      <c r="C71" s="60" t="s">
        <v>19</v>
      </c>
      <c r="D71" s="18">
        <f>SUM(E71:H71)</f>
        <v>250509.5</v>
      </c>
      <c r="E71" s="18">
        <v>232189.5</v>
      </c>
      <c r="F71" s="18">
        <v>12820</v>
      </c>
      <c r="G71" s="18">
        <v>5500</v>
      </c>
      <c r="H71" s="18"/>
      <c r="I71" s="14"/>
      <c r="K71" s="14"/>
    </row>
    <row r="72" spans="1:11" s="12" customFormat="1" ht="23.25" customHeight="1" x14ac:dyDescent="0.2">
      <c r="A72" s="81"/>
      <c r="B72" s="82"/>
      <c r="C72" s="60" t="s">
        <v>10</v>
      </c>
      <c r="D72" s="18">
        <f t="shared" ref="D72:D73" si="11">SUM(E72:H72)</f>
        <v>196760</v>
      </c>
      <c r="E72" s="18">
        <v>176970</v>
      </c>
      <c r="F72" s="18">
        <v>13850</v>
      </c>
      <c r="G72" s="18">
        <v>5940</v>
      </c>
      <c r="H72" s="18"/>
      <c r="I72" s="14"/>
    </row>
    <row r="73" spans="1:11" s="12" customFormat="1" ht="15.75" x14ac:dyDescent="0.2">
      <c r="A73" s="61"/>
      <c r="B73" s="60"/>
      <c r="C73" s="60"/>
      <c r="D73" s="20">
        <f t="shared" si="11"/>
        <v>447269.5</v>
      </c>
      <c r="E73" s="20">
        <f>SUM(E71:E72)</f>
        <v>409159.5</v>
      </c>
      <c r="F73" s="20">
        <f>SUM(F71:F72)</f>
        <v>26670</v>
      </c>
      <c r="G73" s="20">
        <f>SUM(G71:G72)</f>
        <v>11440</v>
      </c>
      <c r="H73" s="18"/>
      <c r="I73" s="14"/>
    </row>
    <row r="74" spans="1:11" ht="15.75" x14ac:dyDescent="0.2">
      <c r="A74" s="63"/>
      <c r="B74" s="62"/>
      <c r="C74" s="60"/>
      <c r="D74" s="18"/>
      <c r="E74" s="18"/>
      <c r="F74" s="18"/>
      <c r="G74" s="18"/>
      <c r="H74" s="16"/>
      <c r="I74" s="4"/>
    </row>
    <row r="75" spans="1:11" s="12" customFormat="1" ht="27" customHeight="1" x14ac:dyDescent="0.2">
      <c r="A75" s="80" t="s">
        <v>71</v>
      </c>
      <c r="B75" s="81" t="s">
        <v>41</v>
      </c>
      <c r="C75" s="60" t="s">
        <v>19</v>
      </c>
      <c r="D75" s="18">
        <f>E75+F75+G75+H75</f>
        <v>176181</v>
      </c>
      <c r="E75" s="18">
        <v>77300</v>
      </c>
      <c r="F75" s="18">
        <v>42150</v>
      </c>
      <c r="G75" s="18">
        <v>56731</v>
      </c>
      <c r="H75" s="20"/>
    </row>
    <row r="76" spans="1:11" s="12" customFormat="1" ht="21.75" customHeight="1" x14ac:dyDescent="0.2">
      <c r="A76" s="80"/>
      <c r="B76" s="82"/>
      <c r="C76" s="60" t="s">
        <v>10</v>
      </c>
      <c r="D76" s="18">
        <f t="shared" ref="D76:D77" si="12">E76+F76+G76+H76</f>
        <v>178000</v>
      </c>
      <c r="E76" s="18">
        <v>89000</v>
      </c>
      <c r="F76" s="18">
        <v>44500</v>
      </c>
      <c r="G76" s="18">
        <v>44500</v>
      </c>
      <c r="H76" s="20"/>
    </row>
    <row r="77" spans="1:11" s="12" customFormat="1" ht="15.75" x14ac:dyDescent="0.2">
      <c r="A77" s="61"/>
      <c r="B77" s="60"/>
      <c r="C77" s="60"/>
      <c r="D77" s="20">
        <f t="shared" si="12"/>
        <v>354181</v>
      </c>
      <c r="E77" s="20">
        <f>SUM(E75:E76)</f>
        <v>166300</v>
      </c>
      <c r="F77" s="20">
        <f>SUM(F75:F76)</f>
        <v>86650</v>
      </c>
      <c r="G77" s="20">
        <f>SUM(G75:G76)</f>
        <v>101231</v>
      </c>
      <c r="H77" s="20"/>
    </row>
    <row r="78" spans="1:11" ht="15.75" x14ac:dyDescent="0.2">
      <c r="A78" s="63"/>
      <c r="B78" s="62"/>
      <c r="C78" s="62"/>
      <c r="D78" s="16"/>
      <c r="E78" s="16"/>
      <c r="F78" s="16"/>
      <c r="G78" s="16"/>
      <c r="H78" s="17"/>
    </row>
    <row r="79" spans="1:11" s="12" customFormat="1" ht="24" customHeight="1" x14ac:dyDescent="0.2">
      <c r="A79" s="80" t="s">
        <v>70</v>
      </c>
      <c r="B79" s="81" t="s">
        <v>43</v>
      </c>
      <c r="C79" s="60" t="s">
        <v>19</v>
      </c>
      <c r="D79" s="18">
        <f>E79+F79+G79+H79</f>
        <v>100610</v>
      </c>
      <c r="E79" s="18">
        <v>93670</v>
      </c>
      <c r="F79" s="18">
        <v>3470</v>
      </c>
      <c r="G79" s="18">
        <v>3470</v>
      </c>
      <c r="H79" s="20"/>
    </row>
    <row r="80" spans="1:11" s="12" customFormat="1" ht="18.75" customHeight="1" x14ac:dyDescent="0.2">
      <c r="A80" s="83"/>
      <c r="B80" s="74"/>
      <c r="C80" s="60" t="s">
        <v>10</v>
      </c>
      <c r="D80" s="18">
        <f>E80+F80+G80</f>
        <v>38524</v>
      </c>
      <c r="E80" s="18"/>
      <c r="F80" s="18">
        <v>19262</v>
      </c>
      <c r="G80" s="18">
        <v>19262</v>
      </c>
      <c r="H80" s="20"/>
    </row>
    <row r="81" spans="1:8" ht="19.5" customHeight="1" x14ac:dyDescent="0.2">
      <c r="A81" s="63"/>
      <c r="B81" s="62"/>
      <c r="C81" s="62"/>
      <c r="D81" s="17">
        <f>D79+D80</f>
        <v>139134</v>
      </c>
      <c r="E81" s="17">
        <f>E80+E79</f>
        <v>93670</v>
      </c>
      <c r="F81" s="17">
        <f t="shared" ref="F81:G81" si="13">F80+F79</f>
        <v>22732</v>
      </c>
      <c r="G81" s="17">
        <f t="shared" si="13"/>
        <v>22732</v>
      </c>
      <c r="H81" s="17"/>
    </row>
    <row r="82" spans="1:8" ht="15.75" x14ac:dyDescent="0.2">
      <c r="A82" s="63"/>
      <c r="B82" s="62"/>
      <c r="C82" s="62"/>
      <c r="D82" s="16"/>
      <c r="E82" s="16"/>
      <c r="F82" s="16"/>
      <c r="G82" s="16"/>
      <c r="H82" s="17"/>
    </row>
    <row r="83" spans="1:8" s="12" customFormat="1" ht="19.5" customHeight="1" x14ac:dyDescent="0.2">
      <c r="A83" s="80" t="s">
        <v>42</v>
      </c>
      <c r="B83" s="81" t="s">
        <v>44</v>
      </c>
      <c r="C83" s="60" t="s">
        <v>19</v>
      </c>
      <c r="D83" s="18">
        <f>E83+F83+G83+H83</f>
        <v>102634</v>
      </c>
      <c r="E83" s="18">
        <v>93670</v>
      </c>
      <c r="F83" s="18">
        <v>3470</v>
      </c>
      <c r="G83" s="18">
        <v>5494</v>
      </c>
      <c r="H83" s="20"/>
    </row>
    <row r="84" spans="1:8" s="12" customFormat="1" ht="21" customHeight="1" x14ac:dyDescent="0.2">
      <c r="A84" s="80"/>
      <c r="B84" s="82"/>
      <c r="C84" s="60" t="s">
        <v>10</v>
      </c>
      <c r="D84" s="18">
        <f t="shared" ref="D84:D85" si="14">E84+F84+G84+H84</f>
        <v>108650</v>
      </c>
      <c r="E84" s="18">
        <v>101150</v>
      </c>
      <c r="F84" s="18">
        <v>3750</v>
      </c>
      <c r="G84" s="18">
        <v>3750</v>
      </c>
      <c r="H84" s="20"/>
    </row>
    <row r="85" spans="1:8" s="12" customFormat="1" ht="18" customHeight="1" x14ac:dyDescent="0.2">
      <c r="A85" s="61"/>
      <c r="B85" s="60"/>
      <c r="C85" s="60"/>
      <c r="D85" s="20">
        <f t="shared" si="14"/>
        <v>211284</v>
      </c>
      <c r="E85" s="20">
        <f>SUM(E83:E84)</f>
        <v>194820</v>
      </c>
      <c r="F85" s="20">
        <f>SUM(F83:F84)</f>
        <v>7220</v>
      </c>
      <c r="G85" s="20">
        <f>SUM(G83:G84)</f>
        <v>9244</v>
      </c>
      <c r="H85" s="20"/>
    </row>
    <row r="86" spans="1:8" ht="12" customHeight="1" x14ac:dyDescent="0.2">
      <c r="A86" s="63"/>
      <c r="B86" s="62"/>
      <c r="C86" s="62"/>
      <c r="D86" s="16"/>
      <c r="E86" s="16"/>
      <c r="F86" s="16"/>
      <c r="G86" s="16"/>
      <c r="H86" s="17"/>
    </row>
    <row r="87" spans="1:8" s="12" customFormat="1" ht="24.75" customHeight="1" x14ac:dyDescent="0.2">
      <c r="A87" s="80" t="s">
        <v>45</v>
      </c>
      <c r="B87" s="81" t="s">
        <v>46</v>
      </c>
      <c r="C87" s="61" t="s">
        <v>19</v>
      </c>
      <c r="D87" s="18">
        <f>SUM(E87:H87)</f>
        <v>221220</v>
      </c>
      <c r="E87" s="18">
        <v>205840</v>
      </c>
      <c r="F87" s="18">
        <v>7630</v>
      </c>
      <c r="G87" s="18">
        <v>7750</v>
      </c>
      <c r="H87" s="20"/>
    </row>
    <row r="88" spans="1:8" s="12" customFormat="1" ht="23.25" customHeight="1" x14ac:dyDescent="0.2">
      <c r="A88" s="80"/>
      <c r="B88" s="82"/>
      <c r="C88" s="61" t="s">
        <v>10</v>
      </c>
      <c r="D88" s="18">
        <f t="shared" ref="D88:D89" si="15">SUM(E88:H88)</f>
        <v>237100</v>
      </c>
      <c r="E88" s="18">
        <v>220740</v>
      </c>
      <c r="F88" s="18">
        <v>8180</v>
      </c>
      <c r="G88" s="18">
        <v>8180</v>
      </c>
      <c r="H88" s="20"/>
    </row>
    <row r="89" spans="1:8" s="12" customFormat="1" ht="15.75" x14ac:dyDescent="0.2">
      <c r="A89" s="61"/>
      <c r="B89" s="60"/>
      <c r="C89" s="61"/>
      <c r="D89" s="20">
        <f t="shared" si="15"/>
        <v>458320</v>
      </c>
      <c r="E89" s="20">
        <f>SUM(E87:E88)</f>
        <v>426580</v>
      </c>
      <c r="F89" s="20">
        <f>SUM(F87:F88)</f>
        <v>15810</v>
      </c>
      <c r="G89" s="20">
        <f>SUM(G87:G88)</f>
        <v>15930</v>
      </c>
      <c r="H89" s="20"/>
    </row>
    <row r="90" spans="1:8" ht="12" customHeight="1" x14ac:dyDescent="0.2">
      <c r="A90" s="63"/>
      <c r="B90" s="62"/>
      <c r="C90" s="63"/>
      <c r="D90" s="16"/>
      <c r="E90" s="16"/>
      <c r="F90" s="16"/>
      <c r="G90" s="16"/>
      <c r="H90" s="17"/>
    </row>
    <row r="91" spans="1:8" s="12" customFormat="1" ht="36.75" customHeight="1" x14ac:dyDescent="0.2">
      <c r="A91" s="60" t="s">
        <v>69</v>
      </c>
      <c r="B91" s="60" t="s">
        <v>47</v>
      </c>
      <c r="C91" s="60" t="s">
        <v>19</v>
      </c>
      <c r="D91" s="18">
        <f>E91+F91+G91+H91</f>
        <v>57290.2</v>
      </c>
      <c r="E91" s="19">
        <v>27270</v>
      </c>
      <c r="F91" s="19">
        <v>15000</v>
      </c>
      <c r="G91" s="19">
        <v>15020.2</v>
      </c>
      <c r="H91" s="19"/>
    </row>
    <row r="92" spans="1:8" ht="15.75" x14ac:dyDescent="0.2">
      <c r="A92" s="62"/>
      <c r="B92" s="62"/>
      <c r="C92" s="62"/>
      <c r="D92" s="17">
        <f>SUM(D91:D91)</f>
        <v>57290.2</v>
      </c>
      <c r="E92" s="17">
        <f>SUM(E91:E91)</f>
        <v>27270</v>
      </c>
      <c r="F92" s="17">
        <f>SUM(F91:F91)</f>
        <v>15000</v>
      </c>
      <c r="G92" s="17">
        <f>SUM(G91:G91)</f>
        <v>15020.2</v>
      </c>
      <c r="H92" s="64"/>
    </row>
    <row r="93" spans="1:8" ht="12" customHeight="1" x14ac:dyDescent="0.2">
      <c r="A93" s="62"/>
      <c r="B93" s="62"/>
      <c r="C93" s="62"/>
      <c r="D93" s="16"/>
      <c r="E93" s="64"/>
      <c r="F93" s="64"/>
      <c r="G93" s="64"/>
      <c r="H93" s="64"/>
    </row>
    <row r="94" spans="1:8" s="12" customFormat="1" ht="21" customHeight="1" x14ac:dyDescent="0.2">
      <c r="A94" s="79" t="s">
        <v>68</v>
      </c>
      <c r="B94" s="73" t="s">
        <v>73</v>
      </c>
      <c r="C94" s="61" t="s">
        <v>19</v>
      </c>
      <c r="D94" s="18">
        <f>G94+H94</f>
        <v>44800</v>
      </c>
      <c r="E94" s="18"/>
      <c r="F94" s="18"/>
      <c r="G94" s="18">
        <v>43800</v>
      </c>
      <c r="H94" s="18">
        <v>1000</v>
      </c>
    </row>
    <row r="95" spans="1:8" ht="21.75" customHeight="1" x14ac:dyDescent="0.2">
      <c r="A95" s="79"/>
      <c r="B95" s="74"/>
      <c r="C95" s="61" t="s">
        <v>10</v>
      </c>
      <c r="D95" s="18">
        <f t="shared" ref="D95:D97" si="16">G95+H95</f>
        <v>115130</v>
      </c>
      <c r="E95" s="18"/>
      <c r="F95" s="18"/>
      <c r="G95" s="18">
        <v>113130</v>
      </c>
      <c r="H95" s="18">
        <v>2000</v>
      </c>
    </row>
    <row r="96" spans="1:8" ht="19.5" customHeight="1" x14ac:dyDescent="0.2">
      <c r="A96" s="79"/>
      <c r="B96" s="74"/>
      <c r="C96" s="61" t="s">
        <v>11</v>
      </c>
      <c r="D96" s="18">
        <f t="shared" si="16"/>
        <v>96700</v>
      </c>
      <c r="E96" s="18"/>
      <c r="F96" s="18"/>
      <c r="G96" s="18">
        <v>93700</v>
      </c>
      <c r="H96" s="18">
        <v>3000</v>
      </c>
    </row>
    <row r="97" spans="1:8" ht="15.75" x14ac:dyDescent="0.2">
      <c r="A97" s="63"/>
      <c r="B97" s="62"/>
      <c r="C97" s="61"/>
      <c r="D97" s="20">
        <f t="shared" si="16"/>
        <v>256630</v>
      </c>
      <c r="E97" s="20"/>
      <c r="F97" s="20"/>
      <c r="G97" s="20">
        <f>SUM(G94:G96)</f>
        <v>250630</v>
      </c>
      <c r="H97" s="20">
        <f>SUM(H94:H96)</f>
        <v>6000</v>
      </c>
    </row>
    <row r="98" spans="1:8" ht="15.75" x14ac:dyDescent="0.2">
      <c r="A98" s="63"/>
      <c r="B98" s="62"/>
      <c r="C98" s="63"/>
      <c r="D98" s="16"/>
      <c r="E98" s="16"/>
      <c r="F98" s="16"/>
      <c r="G98" s="16"/>
      <c r="H98" s="16"/>
    </row>
    <row r="99" spans="1:8" ht="70.5" customHeight="1" x14ac:dyDescent="0.2">
      <c r="A99" s="62" t="s">
        <v>67</v>
      </c>
      <c r="B99" s="62" t="s">
        <v>48</v>
      </c>
      <c r="C99" s="62" t="s">
        <v>11</v>
      </c>
      <c r="D99" s="64">
        <f>E99+F99+G99+H99</f>
        <v>1800</v>
      </c>
      <c r="E99" s="64">
        <v>1000</v>
      </c>
      <c r="F99" s="64">
        <v>400</v>
      </c>
      <c r="G99" s="64">
        <v>400</v>
      </c>
      <c r="H99" s="64"/>
    </row>
    <row r="100" spans="1:8" ht="15.75" x14ac:dyDescent="0.2">
      <c r="A100" s="62"/>
      <c r="B100" s="62"/>
      <c r="C100" s="62"/>
      <c r="D100" s="64">
        <f>E100+F100+G100+H100</f>
        <v>1800</v>
      </c>
      <c r="E100" s="24">
        <f>SUM(E99:E99)</f>
        <v>1000</v>
      </c>
      <c r="F100" s="24">
        <f>SUM(F99:F99)</f>
        <v>400</v>
      </c>
      <c r="G100" s="24">
        <f>SUM(G99:G99)</f>
        <v>400</v>
      </c>
      <c r="H100" s="64"/>
    </row>
    <row r="101" spans="1:8" ht="15.75" x14ac:dyDescent="0.2">
      <c r="A101" s="62"/>
      <c r="B101" s="62"/>
      <c r="C101" s="62"/>
      <c r="D101" s="64"/>
      <c r="E101" s="64"/>
      <c r="F101" s="64"/>
      <c r="G101" s="64"/>
      <c r="H101" s="64"/>
    </row>
    <row r="102" spans="1:8" ht="63.75" customHeight="1" x14ac:dyDescent="0.2">
      <c r="A102" s="73" t="s">
        <v>66</v>
      </c>
      <c r="B102" s="73" t="s">
        <v>49</v>
      </c>
      <c r="C102" s="73" t="s">
        <v>11</v>
      </c>
      <c r="D102" s="78">
        <f>E102+F102+G102+H102</f>
        <v>18400</v>
      </c>
      <c r="E102" s="78">
        <v>400</v>
      </c>
      <c r="F102" s="78">
        <v>5000</v>
      </c>
      <c r="G102" s="78">
        <v>5000</v>
      </c>
      <c r="H102" s="78">
        <v>8000</v>
      </c>
    </row>
    <row r="103" spans="1:8" ht="15.6" customHeight="1" x14ac:dyDescent="0.2">
      <c r="A103" s="73"/>
      <c r="B103" s="73"/>
      <c r="C103" s="73"/>
      <c r="D103" s="78"/>
      <c r="E103" s="78"/>
      <c r="F103" s="78"/>
      <c r="G103" s="78"/>
      <c r="H103" s="78"/>
    </row>
    <row r="104" spans="1:8" ht="15.6" customHeight="1" x14ac:dyDescent="0.2">
      <c r="A104" s="62"/>
      <c r="B104" s="62"/>
      <c r="C104" s="62"/>
      <c r="D104" s="24">
        <f>D102</f>
        <v>18400</v>
      </c>
      <c r="E104" s="24">
        <f>E102</f>
        <v>400</v>
      </c>
      <c r="F104" s="24">
        <f>F102</f>
        <v>5000</v>
      </c>
      <c r="G104" s="24">
        <f>G102</f>
        <v>5000</v>
      </c>
      <c r="H104" s="24">
        <f>H102</f>
        <v>8000</v>
      </c>
    </row>
    <row r="105" spans="1:8" ht="15.6" customHeight="1" x14ac:dyDescent="0.2">
      <c r="A105" s="62"/>
      <c r="B105" s="62"/>
      <c r="C105" s="62"/>
      <c r="D105" s="64"/>
      <c r="E105" s="64"/>
      <c r="F105" s="64"/>
      <c r="G105" s="64"/>
      <c r="H105" s="64"/>
    </row>
    <row r="106" spans="1:8" s="11" customFormat="1" ht="15.6" customHeight="1" x14ac:dyDescent="0.2">
      <c r="A106" s="73" t="s">
        <v>65</v>
      </c>
      <c r="B106" s="73" t="s">
        <v>50</v>
      </c>
      <c r="C106" s="60" t="s">
        <v>19</v>
      </c>
      <c r="D106" s="19">
        <f>E106+F106+G106+H106</f>
        <v>1000</v>
      </c>
      <c r="E106" s="19">
        <v>900</v>
      </c>
      <c r="F106" s="19">
        <v>50</v>
      </c>
      <c r="G106" s="19">
        <v>50</v>
      </c>
      <c r="H106" s="19"/>
    </row>
    <row r="107" spans="1:8" ht="18.75" customHeight="1" x14ac:dyDescent="0.2">
      <c r="A107" s="74"/>
      <c r="B107" s="74"/>
      <c r="C107" s="60" t="s">
        <v>10</v>
      </c>
      <c r="D107" s="19">
        <f t="shared" ref="D107:D108" si="17">E107+F107+G107+H107</f>
        <v>1000</v>
      </c>
      <c r="E107" s="19">
        <v>900</v>
      </c>
      <c r="F107" s="19">
        <v>50</v>
      </c>
      <c r="G107" s="19">
        <v>50</v>
      </c>
      <c r="H107" s="19"/>
    </row>
    <row r="108" spans="1:8" ht="33" customHeight="1" x14ac:dyDescent="0.2">
      <c r="A108" s="74"/>
      <c r="B108" s="74"/>
      <c r="C108" s="60" t="s">
        <v>11</v>
      </c>
      <c r="D108" s="19">
        <f t="shared" si="17"/>
        <v>1000</v>
      </c>
      <c r="E108" s="19">
        <v>900</v>
      </c>
      <c r="F108" s="19">
        <v>50</v>
      </c>
      <c r="G108" s="19">
        <v>50</v>
      </c>
      <c r="H108" s="19"/>
    </row>
    <row r="109" spans="1:8" ht="15.75" x14ac:dyDescent="0.2">
      <c r="A109" s="62"/>
      <c r="B109" s="62"/>
      <c r="C109" s="60"/>
      <c r="D109" s="25">
        <f>D106+D107+D108</f>
        <v>3000</v>
      </c>
      <c r="E109" s="25">
        <f t="shared" ref="E109:G109" si="18">E106+E107+E108</f>
        <v>2700</v>
      </c>
      <c r="F109" s="25">
        <f t="shared" si="18"/>
        <v>150</v>
      </c>
      <c r="G109" s="25">
        <f t="shared" si="18"/>
        <v>150</v>
      </c>
      <c r="H109" s="25"/>
    </row>
    <row r="110" spans="1:8" ht="15.75" x14ac:dyDescent="0.2">
      <c r="A110" s="62"/>
      <c r="B110" s="62"/>
      <c r="C110" s="62"/>
      <c r="D110" s="24"/>
      <c r="E110" s="24"/>
      <c r="F110" s="24"/>
      <c r="G110" s="24"/>
      <c r="H110" s="64"/>
    </row>
    <row r="111" spans="1:8" s="11" customFormat="1" ht="36.75" customHeight="1" x14ac:dyDescent="0.2">
      <c r="A111" s="73" t="s">
        <v>64</v>
      </c>
      <c r="B111" s="60" t="s">
        <v>51</v>
      </c>
      <c r="C111" s="60" t="s">
        <v>19</v>
      </c>
      <c r="D111" s="19">
        <f>E111+F111+G111+H111</f>
        <v>1000</v>
      </c>
      <c r="E111" s="19"/>
      <c r="F111" s="19"/>
      <c r="G111" s="19">
        <v>1000</v>
      </c>
      <c r="H111" s="19"/>
    </row>
    <row r="112" spans="1:8" ht="15.75" x14ac:dyDescent="0.2">
      <c r="A112" s="74"/>
      <c r="B112" s="62"/>
      <c r="C112" s="62"/>
      <c r="D112" s="24">
        <f>D111</f>
        <v>1000</v>
      </c>
      <c r="E112" s="24"/>
      <c r="F112" s="24"/>
      <c r="G112" s="24">
        <f t="shared" ref="G112" si="19">G111</f>
        <v>1000</v>
      </c>
      <c r="H112" s="24"/>
    </row>
    <row r="113" spans="1:12" ht="15.75" x14ac:dyDescent="0.2">
      <c r="A113" s="74"/>
      <c r="B113" s="62"/>
      <c r="C113" s="62"/>
      <c r="D113" s="64"/>
      <c r="E113" s="64"/>
      <c r="F113" s="64"/>
      <c r="G113" s="64"/>
      <c r="H113" s="64"/>
    </row>
    <row r="114" spans="1:12" ht="15.75" x14ac:dyDescent="0.25">
      <c r="A114" s="62"/>
      <c r="B114" s="5" t="s">
        <v>52</v>
      </c>
      <c r="C114" s="6" t="s">
        <v>63</v>
      </c>
      <c r="D114" s="24">
        <f>D116+D117+D118</f>
        <v>3337308.7</v>
      </c>
      <c r="E114" s="24">
        <f t="shared" ref="E114:H114" si="20">E116+E117+E118</f>
        <v>1777179.5</v>
      </c>
      <c r="F114" s="24">
        <f t="shared" si="20"/>
        <v>368853</v>
      </c>
      <c r="G114" s="24">
        <f t="shared" si="20"/>
        <v>569076.19999999995</v>
      </c>
      <c r="H114" s="24">
        <f t="shared" si="20"/>
        <v>622200</v>
      </c>
      <c r="I114" s="4"/>
      <c r="J114" s="4"/>
    </row>
    <row r="115" spans="1:12" ht="15.75" x14ac:dyDescent="0.25">
      <c r="A115" s="62"/>
      <c r="B115" s="5"/>
      <c r="C115" s="6" t="s">
        <v>53</v>
      </c>
      <c r="D115" s="24"/>
      <c r="E115" s="24"/>
      <c r="F115" s="24"/>
      <c r="G115" s="24"/>
      <c r="H115" s="24"/>
      <c r="J115" s="4"/>
    </row>
    <row r="116" spans="1:12" ht="15.75" x14ac:dyDescent="0.25">
      <c r="A116" s="62"/>
      <c r="B116" s="5"/>
      <c r="C116" s="6" t="s">
        <v>19</v>
      </c>
      <c r="D116" s="24">
        <f>D111+D106+D94+D91+D87+D83+D79+D75+D71+D66+D61+D54+D45+D42+D38+D30+D20</f>
        <v>1590210.7</v>
      </c>
      <c r="E116" s="24">
        <f t="shared" ref="E116:H116" si="21">E111+E106+E94+E91+E87+E83+E79+E75+E71+E66+E61+E54+E45+E42+E38+E30+E20</f>
        <v>1040039.5</v>
      </c>
      <c r="F116" s="24">
        <f t="shared" si="21"/>
        <v>178125</v>
      </c>
      <c r="G116" s="24">
        <f t="shared" si="21"/>
        <v>194576.2</v>
      </c>
      <c r="H116" s="24">
        <f t="shared" si="21"/>
        <v>177470</v>
      </c>
      <c r="J116" s="4"/>
    </row>
    <row r="117" spans="1:12" ht="15.75" x14ac:dyDescent="0.25">
      <c r="A117" s="62"/>
      <c r="B117" s="5"/>
      <c r="C117" s="6" t="s">
        <v>10</v>
      </c>
      <c r="D117" s="24">
        <f>D107+D95+D88+D84+D80+D76+D72+D67+D62+D58+D55+D50+D46+D39+D31+D16+D12+D5</f>
        <v>1292708</v>
      </c>
      <c r="E117" s="24">
        <f t="shared" ref="E117:H117" si="22">E107+E95+E88+E84+E80+E76+E72+E67+E62+E58+E55+E50+E46+E39+E31+E16+E12+E5</f>
        <v>729160</v>
      </c>
      <c r="F117" s="24">
        <f t="shared" si="22"/>
        <v>170038</v>
      </c>
      <c r="G117" s="24">
        <f t="shared" si="22"/>
        <v>246730</v>
      </c>
      <c r="H117" s="24">
        <f t="shared" si="22"/>
        <v>146780</v>
      </c>
      <c r="L117" s="4"/>
    </row>
    <row r="118" spans="1:12" ht="15.75" x14ac:dyDescent="0.25">
      <c r="A118" s="62"/>
      <c r="B118" s="5"/>
      <c r="C118" s="6" t="s">
        <v>11</v>
      </c>
      <c r="D118" s="24">
        <f>D108+D102+D99+D96+D68+D63+D51+D47+D35+D32+D27+D24+D21+D17+D13+D9+D6</f>
        <v>454390</v>
      </c>
      <c r="E118" s="24">
        <f t="shared" ref="E118:H118" si="23">E108+E102+E99+E96+E68+E63+E51+E47+E35+E32+E27+E24+E21+E17+E13+E9+E6</f>
        <v>7980</v>
      </c>
      <c r="F118" s="24">
        <f t="shared" si="23"/>
        <v>20690</v>
      </c>
      <c r="G118" s="24">
        <f t="shared" si="23"/>
        <v>127770</v>
      </c>
      <c r="H118" s="24">
        <f t="shared" si="23"/>
        <v>297950</v>
      </c>
      <c r="J118" s="4"/>
      <c r="K118" s="4"/>
    </row>
    <row r="119" spans="1:12" ht="15.75" x14ac:dyDescent="0.25">
      <c r="A119" s="62"/>
      <c r="B119" s="5"/>
      <c r="C119" s="6"/>
      <c r="D119" s="24"/>
      <c r="E119" s="24"/>
      <c r="F119" s="24"/>
      <c r="G119" s="24"/>
      <c r="H119" s="24"/>
      <c r="K119" s="4"/>
    </row>
    <row r="120" spans="1:12" ht="60" customHeight="1" x14ac:dyDescent="0.2">
      <c r="A120" s="75" t="s">
        <v>54</v>
      </c>
      <c r="B120" s="76"/>
      <c r="C120" s="76"/>
      <c r="D120" s="76"/>
      <c r="E120" s="76"/>
      <c r="F120" s="76"/>
      <c r="G120" s="76"/>
      <c r="H120" s="77"/>
    </row>
    <row r="121" spans="1:12" x14ac:dyDescent="0.2">
      <c r="F121" s="4"/>
    </row>
    <row r="125" spans="1:12" x14ac:dyDescent="0.2">
      <c r="E125" s="4"/>
    </row>
  </sheetData>
  <mergeCells count="51">
    <mergeCell ref="A106:A108"/>
    <mergeCell ref="B106:B108"/>
    <mergeCell ref="A111:A113"/>
    <mergeCell ref="A120:H120"/>
    <mergeCell ref="A1:H1"/>
    <mergeCell ref="C102:C103"/>
    <mergeCell ref="D102:D103"/>
    <mergeCell ref="E102:E103"/>
    <mergeCell ref="F102:F103"/>
    <mergeCell ref="G102:G103"/>
    <mergeCell ref="H102:H103"/>
    <mergeCell ref="A87:A88"/>
    <mergeCell ref="B87:B88"/>
    <mergeCell ref="A94:A96"/>
    <mergeCell ref="B94:B96"/>
    <mergeCell ref="A102:A103"/>
    <mergeCell ref="A66:A68"/>
    <mergeCell ref="B66:B68"/>
    <mergeCell ref="A71:A72"/>
    <mergeCell ref="B71:B72"/>
    <mergeCell ref="B102:B103"/>
    <mergeCell ref="A75:A76"/>
    <mergeCell ref="B75:B76"/>
    <mergeCell ref="A79:A80"/>
    <mergeCell ref="B79:B80"/>
    <mergeCell ref="A83:A84"/>
    <mergeCell ref="B83:B84"/>
    <mergeCell ref="A50:A51"/>
    <mergeCell ref="B50:B51"/>
    <mergeCell ref="A54:A55"/>
    <mergeCell ref="B54:B55"/>
    <mergeCell ref="A61:A63"/>
    <mergeCell ref="B61:B63"/>
    <mergeCell ref="A30:A32"/>
    <mergeCell ref="B30:B32"/>
    <mergeCell ref="A38:A39"/>
    <mergeCell ref="B38:B39"/>
    <mergeCell ref="A45:A47"/>
    <mergeCell ref="B45:B47"/>
    <mergeCell ref="A12:A13"/>
    <mergeCell ref="B12:B13"/>
    <mergeCell ref="A16:A17"/>
    <mergeCell ref="B16:B17"/>
    <mergeCell ref="A20:A21"/>
    <mergeCell ref="B20:B21"/>
    <mergeCell ref="A3:A4"/>
    <mergeCell ref="B3:B4"/>
    <mergeCell ref="C3:C4"/>
    <mergeCell ref="D3:H3"/>
    <mergeCell ref="A5:A6"/>
    <mergeCell ref="B5:B6"/>
  </mergeCells>
  <pageMargins left="0.75" right="0.75" top="0.49" bottom="0.53" header="0.32" footer="0.33"/>
  <pageSetup paperSize="9" scale="88" fitToHeight="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zoomScale="75" workbookViewId="0">
      <pane ySplit="8" topLeftCell="A206" activePane="bottomLeft" state="frozenSplit"/>
      <selection pane="bottomLeft" activeCell="C5" sqref="C5"/>
    </sheetView>
  </sheetViews>
  <sheetFormatPr defaultRowHeight="12.75" x14ac:dyDescent="0.2"/>
  <cols>
    <col min="1" max="1" width="7.5703125" style="1" customWidth="1"/>
    <col min="2" max="2" width="36.7109375" style="1" customWidth="1"/>
    <col min="3" max="3" width="26.42578125" style="1" customWidth="1"/>
    <col min="4" max="4" width="29.85546875" style="1" customWidth="1"/>
    <col min="5" max="5" width="14.85546875" style="1" bestFit="1" customWidth="1"/>
    <col min="6" max="7" width="20.140625" style="1" customWidth="1"/>
    <col min="8" max="10" width="11.5703125" style="1" bestFit="1" customWidth="1"/>
    <col min="11" max="11" width="14.7109375" style="1" customWidth="1"/>
    <col min="12" max="16384" width="9.140625" style="1"/>
  </cols>
  <sheetData>
    <row r="1" spans="1:8" x14ac:dyDescent="0.2">
      <c r="A1" s="67"/>
      <c r="B1" s="67"/>
      <c r="C1" s="67"/>
      <c r="D1" s="67"/>
      <c r="E1" s="67"/>
      <c r="F1" s="67"/>
      <c r="G1" s="67"/>
      <c r="H1" s="2"/>
    </row>
    <row r="2" spans="1:8" ht="36" customHeight="1" x14ac:dyDescent="0.3">
      <c r="A2" s="67"/>
      <c r="B2" s="85" t="s">
        <v>182</v>
      </c>
      <c r="C2" s="85"/>
      <c r="D2" s="85"/>
      <c r="E2" s="85"/>
      <c r="F2" s="85"/>
      <c r="G2" s="85"/>
      <c r="H2" s="2"/>
    </row>
    <row r="3" spans="1:8" ht="36" customHeight="1" x14ac:dyDescent="0.3">
      <c r="A3" s="105" t="s">
        <v>183</v>
      </c>
      <c r="B3" s="106"/>
      <c r="C3" s="106"/>
      <c r="D3" s="106"/>
      <c r="E3" s="106"/>
      <c r="F3" s="106"/>
      <c r="G3" s="106"/>
      <c r="H3" s="2"/>
    </row>
    <row r="4" spans="1:8" ht="36" customHeight="1" x14ac:dyDescent="0.3">
      <c r="A4" s="105" t="s">
        <v>184</v>
      </c>
      <c r="B4" s="106"/>
      <c r="C4" s="106"/>
      <c r="D4" s="106"/>
      <c r="E4" s="106"/>
      <c r="F4" s="106"/>
      <c r="G4" s="106"/>
      <c r="H4" s="2"/>
    </row>
    <row r="5" spans="1:8" x14ac:dyDescent="0.2">
      <c r="A5" s="67"/>
      <c r="B5" s="67"/>
      <c r="C5" s="67"/>
      <c r="D5" s="67"/>
      <c r="E5" s="67"/>
      <c r="F5" s="67"/>
      <c r="G5" s="67"/>
      <c r="H5" s="2"/>
    </row>
    <row r="6" spans="1:8" x14ac:dyDescent="0.2">
      <c r="A6" s="3"/>
      <c r="B6" s="3"/>
      <c r="C6" s="3"/>
      <c r="D6" s="3"/>
      <c r="E6" s="3"/>
      <c r="F6" s="3"/>
      <c r="G6" s="3"/>
      <c r="H6" s="2"/>
    </row>
    <row r="7" spans="1:8" ht="15.75" customHeight="1" x14ac:dyDescent="0.2">
      <c r="A7" s="87" t="s">
        <v>76</v>
      </c>
      <c r="B7" s="87" t="s">
        <v>85</v>
      </c>
      <c r="C7" s="95" t="s">
        <v>81</v>
      </c>
      <c r="D7" s="95" t="s">
        <v>82</v>
      </c>
      <c r="E7" s="92" t="s">
        <v>83</v>
      </c>
      <c r="F7" s="93"/>
      <c r="G7" s="94"/>
    </row>
    <row r="8" spans="1:8" ht="87.6" customHeight="1" x14ac:dyDescent="0.2">
      <c r="A8" s="87"/>
      <c r="B8" s="87"/>
      <c r="C8" s="96"/>
      <c r="D8" s="96" t="s">
        <v>3</v>
      </c>
      <c r="E8" s="68" t="s">
        <v>19</v>
      </c>
      <c r="F8" s="68" t="s">
        <v>10</v>
      </c>
      <c r="G8" s="68" t="s">
        <v>11</v>
      </c>
    </row>
    <row r="9" spans="1:8" ht="15.75" x14ac:dyDescent="0.2">
      <c r="A9" s="68">
        <v>1</v>
      </c>
      <c r="B9" s="68">
        <v>3</v>
      </c>
      <c r="C9" s="69">
        <v>7</v>
      </c>
      <c r="D9" s="69">
        <v>8</v>
      </c>
      <c r="E9" s="68">
        <v>9</v>
      </c>
      <c r="F9" s="68">
        <v>10</v>
      </c>
      <c r="G9" s="68">
        <v>11</v>
      </c>
    </row>
    <row r="10" spans="1:8" ht="15.75" x14ac:dyDescent="0.2">
      <c r="A10" s="68"/>
      <c r="B10" s="68"/>
      <c r="C10" s="69"/>
      <c r="D10" s="69"/>
      <c r="E10" s="68"/>
      <c r="F10" s="68"/>
      <c r="G10" s="68"/>
    </row>
    <row r="11" spans="1:8" ht="33" customHeight="1" x14ac:dyDescent="0.2">
      <c r="A11" s="89" t="s">
        <v>84</v>
      </c>
      <c r="B11" s="90"/>
      <c r="C11" s="90"/>
      <c r="D11" s="90"/>
      <c r="E11" s="90"/>
      <c r="F11" s="90"/>
      <c r="G11" s="91"/>
    </row>
    <row r="12" spans="1:8" ht="15.75" x14ac:dyDescent="0.2">
      <c r="A12" s="68"/>
      <c r="B12" s="68"/>
      <c r="C12" s="69"/>
      <c r="D12" s="69"/>
      <c r="E12" s="68"/>
      <c r="F12" s="68"/>
      <c r="G12" s="68"/>
    </row>
    <row r="13" spans="1:8" ht="126" x14ac:dyDescent="0.2">
      <c r="A13" s="68" t="s">
        <v>86</v>
      </c>
      <c r="B13" s="68" t="s">
        <v>55</v>
      </c>
      <c r="C13" s="68" t="s">
        <v>87</v>
      </c>
      <c r="D13" s="33">
        <f>E13+F13+G13</f>
        <v>35000</v>
      </c>
      <c r="E13" s="33"/>
      <c r="F13" s="33">
        <f>F18+F17+F16+F15</f>
        <v>10000</v>
      </c>
      <c r="G13" s="33">
        <f>G18+G17+G16+G15</f>
        <v>25000</v>
      </c>
    </row>
    <row r="14" spans="1:8" ht="31.5" x14ac:dyDescent="0.2">
      <c r="A14" s="68"/>
      <c r="B14" s="68" t="s">
        <v>97</v>
      </c>
      <c r="D14" s="34"/>
      <c r="E14" s="33"/>
      <c r="F14" s="33"/>
      <c r="G14" s="33"/>
    </row>
    <row r="15" spans="1:8" ht="15.75" x14ac:dyDescent="0.2">
      <c r="A15" s="68"/>
      <c r="B15" s="68" t="s">
        <v>88</v>
      </c>
      <c r="D15" s="33"/>
      <c r="E15" s="33"/>
      <c r="F15" s="33"/>
      <c r="G15" s="33"/>
    </row>
    <row r="16" spans="1:8" ht="15.75" x14ac:dyDescent="0.2">
      <c r="A16" s="68"/>
      <c r="B16" s="68" t="s">
        <v>89</v>
      </c>
      <c r="D16" s="33"/>
      <c r="E16" s="33"/>
      <c r="F16" s="33"/>
      <c r="G16" s="33"/>
    </row>
    <row r="17" spans="1:7" ht="15.75" x14ac:dyDescent="0.2">
      <c r="A17" s="68"/>
      <c r="B17" s="68" t="s">
        <v>90</v>
      </c>
      <c r="D17" s="33">
        <f>E17+F17+G17</f>
        <v>27000</v>
      </c>
      <c r="E17" s="33"/>
      <c r="F17" s="33">
        <v>7000</v>
      </c>
      <c r="G17" s="33">
        <v>20000</v>
      </c>
    </row>
    <row r="18" spans="1:7" ht="15.75" x14ac:dyDescent="0.2">
      <c r="A18" s="68"/>
      <c r="B18" s="68" t="s">
        <v>91</v>
      </c>
      <c r="C18" s="69"/>
      <c r="D18" s="33">
        <f>E18+F18+G18</f>
        <v>8000</v>
      </c>
      <c r="E18" s="33"/>
      <c r="F18" s="33">
        <v>3000</v>
      </c>
      <c r="G18" s="33">
        <v>5000</v>
      </c>
    </row>
    <row r="19" spans="1:7" ht="15.75" x14ac:dyDescent="0.2">
      <c r="A19" s="68"/>
      <c r="B19" s="68"/>
      <c r="C19" s="69"/>
      <c r="D19" s="69"/>
      <c r="E19" s="68"/>
      <c r="F19" s="68"/>
      <c r="G19" s="68"/>
    </row>
    <row r="20" spans="1:7" ht="31.5" x14ac:dyDescent="0.2">
      <c r="A20" s="68" t="s">
        <v>8</v>
      </c>
      <c r="B20" s="68" t="s">
        <v>92</v>
      </c>
      <c r="C20" s="68" t="s">
        <v>93</v>
      </c>
      <c r="D20" s="33">
        <f>E20+F20+G20</f>
        <v>1680</v>
      </c>
      <c r="E20" s="33"/>
      <c r="F20" s="33">
        <f>F25+F24+F23+F22</f>
        <v>1680</v>
      </c>
      <c r="G20" s="33"/>
    </row>
    <row r="21" spans="1:7" ht="31.5" x14ac:dyDescent="0.2">
      <c r="A21" s="68"/>
      <c r="B21" s="68" t="s">
        <v>97</v>
      </c>
      <c r="D21" s="34"/>
      <c r="E21" s="33"/>
      <c r="F21" s="33"/>
      <c r="G21" s="33"/>
    </row>
    <row r="22" spans="1:7" ht="15.75" x14ac:dyDescent="0.2">
      <c r="A22" s="68"/>
      <c r="B22" s="68" t="s">
        <v>88</v>
      </c>
      <c r="D22" s="33"/>
      <c r="E22" s="33"/>
      <c r="F22" s="33"/>
      <c r="G22" s="33"/>
    </row>
    <row r="23" spans="1:7" ht="15.75" x14ac:dyDescent="0.2">
      <c r="A23" s="68"/>
      <c r="B23" s="68" t="s">
        <v>89</v>
      </c>
      <c r="D23" s="33">
        <f t="shared" ref="D23" si="0">E23+F23+G23</f>
        <v>700</v>
      </c>
      <c r="E23" s="33"/>
      <c r="F23" s="33">
        <v>700</v>
      </c>
      <c r="G23" s="33"/>
    </row>
    <row r="24" spans="1:7" ht="15.75" x14ac:dyDescent="0.2">
      <c r="A24" s="68"/>
      <c r="B24" s="68" t="s">
        <v>90</v>
      </c>
      <c r="D24" s="33">
        <f>E24+F24+G24</f>
        <v>980</v>
      </c>
      <c r="E24" s="33"/>
      <c r="F24" s="33">
        <v>980</v>
      </c>
      <c r="G24" s="33"/>
    </row>
    <row r="25" spans="1:7" ht="15.75" x14ac:dyDescent="0.2">
      <c r="A25" s="68"/>
      <c r="B25" s="68" t="s">
        <v>91</v>
      </c>
      <c r="C25" s="69"/>
      <c r="D25" s="33"/>
      <c r="E25" s="33"/>
      <c r="F25" s="33"/>
      <c r="G25" s="33"/>
    </row>
    <row r="26" spans="1:7" ht="15.75" x14ac:dyDescent="0.2">
      <c r="A26" s="68"/>
      <c r="B26" s="68"/>
      <c r="C26" s="69"/>
      <c r="D26" s="69"/>
      <c r="E26" s="68"/>
      <c r="F26" s="68"/>
      <c r="G26" s="68"/>
    </row>
    <row r="27" spans="1:7" ht="78.75" x14ac:dyDescent="0.2">
      <c r="A27" s="68" t="s">
        <v>94</v>
      </c>
      <c r="B27" s="68" t="s">
        <v>95</v>
      </c>
      <c r="C27" s="68" t="s">
        <v>98</v>
      </c>
      <c r="D27" s="33">
        <f>E27+F27+G27</f>
        <v>820562</v>
      </c>
      <c r="E27" s="33">
        <f>E32+E31+E30+E29</f>
        <v>303342</v>
      </c>
      <c r="F27" s="33">
        <f>F32+F31+F30+F29</f>
        <v>224710</v>
      </c>
      <c r="G27" s="33">
        <f>G32+G31+G30+G29</f>
        <v>292510</v>
      </c>
    </row>
    <row r="28" spans="1:7" ht="31.5" x14ac:dyDescent="0.2">
      <c r="A28" s="68"/>
      <c r="B28" s="68" t="s">
        <v>96</v>
      </c>
      <c r="D28" s="34"/>
      <c r="E28" s="33"/>
      <c r="F28" s="33"/>
      <c r="G28" s="33"/>
    </row>
    <row r="29" spans="1:7" ht="15.75" x14ac:dyDescent="0.2">
      <c r="A29" s="68"/>
      <c r="B29" s="68" t="s">
        <v>88</v>
      </c>
      <c r="D29" s="33">
        <f t="shared" ref="D29:D30" si="1">E29+F29+G29</f>
        <v>50000</v>
      </c>
      <c r="E29" s="33">
        <v>50000</v>
      </c>
      <c r="F29" s="33"/>
      <c r="G29" s="33"/>
    </row>
    <row r="30" spans="1:7" ht="15.75" x14ac:dyDescent="0.2">
      <c r="A30" s="68"/>
      <c r="B30" s="68" t="s">
        <v>89</v>
      </c>
      <c r="D30" s="33">
        <f t="shared" si="1"/>
        <v>132850</v>
      </c>
      <c r="E30" s="33">
        <v>64260</v>
      </c>
      <c r="F30" s="33">
        <v>60360</v>
      </c>
      <c r="G30" s="33">
        <v>8230</v>
      </c>
    </row>
    <row r="31" spans="1:7" ht="15.75" x14ac:dyDescent="0.2">
      <c r="A31" s="68"/>
      <c r="B31" s="68" t="s">
        <v>90</v>
      </c>
      <c r="D31" s="33">
        <f>E31+F31+G31</f>
        <v>42012</v>
      </c>
      <c r="E31" s="33">
        <v>12612</v>
      </c>
      <c r="F31" s="33">
        <v>25870</v>
      </c>
      <c r="G31" s="33">
        <v>3530</v>
      </c>
    </row>
    <row r="32" spans="1:7" ht="15.75" x14ac:dyDescent="0.2">
      <c r="A32" s="68"/>
      <c r="B32" s="68" t="s">
        <v>91</v>
      </c>
      <c r="C32" s="69"/>
      <c r="D32" s="33">
        <f>E32+F32+G32</f>
        <v>595700</v>
      </c>
      <c r="E32" s="33">
        <v>176470</v>
      </c>
      <c r="F32" s="33">
        <v>138480</v>
      </c>
      <c r="G32" s="33">
        <v>280750</v>
      </c>
    </row>
    <row r="33" spans="1:7" ht="15.75" x14ac:dyDescent="0.2">
      <c r="A33" s="68"/>
      <c r="B33" s="68"/>
      <c r="C33" s="69"/>
      <c r="D33" s="69"/>
      <c r="E33" s="68"/>
      <c r="F33" s="68"/>
      <c r="G33" s="68"/>
    </row>
    <row r="34" spans="1:7" ht="47.25" x14ac:dyDescent="0.2">
      <c r="A34" s="68" t="s">
        <v>99</v>
      </c>
      <c r="B34" s="68" t="s">
        <v>100</v>
      </c>
      <c r="C34" s="68" t="s">
        <v>101</v>
      </c>
      <c r="D34" s="33">
        <f>E34+F34+G34</f>
        <v>479874</v>
      </c>
      <c r="E34" s="33">
        <f>E39+E38+E37+E36</f>
        <v>313394</v>
      </c>
      <c r="F34" s="33">
        <f>F39+F38+F37+F36</f>
        <v>156000</v>
      </c>
      <c r="G34" s="33">
        <f>G39+G38+G37+G36</f>
        <v>10480</v>
      </c>
    </row>
    <row r="35" spans="1:7" ht="31.5" x14ac:dyDescent="0.2">
      <c r="A35" s="68"/>
      <c r="B35" s="68" t="s">
        <v>96</v>
      </c>
      <c r="D35" s="34"/>
      <c r="E35" s="33"/>
      <c r="F35" s="33"/>
      <c r="G35" s="33"/>
    </row>
    <row r="36" spans="1:7" ht="15.75" x14ac:dyDescent="0.2">
      <c r="A36" s="68"/>
      <c r="B36" s="68" t="s">
        <v>88</v>
      </c>
      <c r="D36" s="33">
        <f t="shared" ref="D36:D37" si="2">E36+F36+G36</f>
        <v>405280</v>
      </c>
      <c r="E36" s="33">
        <v>259200</v>
      </c>
      <c r="F36" s="33">
        <v>140400</v>
      </c>
      <c r="G36" s="33">
        <v>5680</v>
      </c>
    </row>
    <row r="37" spans="1:7" ht="15.75" x14ac:dyDescent="0.2">
      <c r="A37" s="68"/>
      <c r="B37" s="68" t="s">
        <v>89</v>
      </c>
      <c r="D37" s="33">
        <f t="shared" si="2"/>
        <v>34440</v>
      </c>
      <c r="E37" s="33">
        <v>20160</v>
      </c>
      <c r="F37" s="33">
        <v>10920</v>
      </c>
      <c r="G37" s="33">
        <v>3360</v>
      </c>
    </row>
    <row r="38" spans="1:7" ht="15.75" x14ac:dyDescent="0.2">
      <c r="A38" s="68"/>
      <c r="B38" s="68" t="s">
        <v>90</v>
      </c>
      <c r="D38" s="33">
        <f>E38+F38+G38</f>
        <v>40154</v>
      </c>
      <c r="E38" s="33">
        <v>34034</v>
      </c>
      <c r="F38" s="33">
        <v>4680</v>
      </c>
      <c r="G38" s="33">
        <v>1440</v>
      </c>
    </row>
    <row r="39" spans="1:7" ht="15.75" x14ac:dyDescent="0.2">
      <c r="A39" s="68"/>
      <c r="B39" s="68" t="s">
        <v>91</v>
      </c>
      <c r="C39" s="69"/>
      <c r="D39" s="33">
        <f>E39+F39+G39</f>
        <v>0</v>
      </c>
      <c r="E39" s="33"/>
      <c r="F39" s="33"/>
      <c r="G39" s="33"/>
    </row>
    <row r="40" spans="1:7" ht="15.75" x14ac:dyDescent="0.2">
      <c r="A40" s="68"/>
      <c r="B40" s="68"/>
      <c r="C40" s="69"/>
      <c r="D40" s="69"/>
      <c r="E40" s="68"/>
      <c r="F40" s="68"/>
      <c r="G40" s="68"/>
    </row>
    <row r="41" spans="1:7" ht="47.25" x14ac:dyDescent="0.2">
      <c r="A41" s="68" t="s">
        <v>102</v>
      </c>
      <c r="B41" s="68" t="s">
        <v>103</v>
      </c>
      <c r="C41" s="68" t="s">
        <v>104</v>
      </c>
      <c r="D41" s="33">
        <f>E41+F41+G41</f>
        <v>447269.5</v>
      </c>
      <c r="E41" s="33">
        <f>E46+E45+E44+E43</f>
        <v>250509.5</v>
      </c>
      <c r="F41" s="33">
        <f>F46+F45+F44+F43</f>
        <v>196760</v>
      </c>
      <c r="G41" s="33">
        <f>G46+G45+G44+G43</f>
        <v>0</v>
      </c>
    </row>
    <row r="42" spans="1:7" ht="31.5" x14ac:dyDescent="0.2">
      <c r="A42" s="68"/>
      <c r="B42" s="68" t="s">
        <v>96</v>
      </c>
      <c r="D42" s="34"/>
      <c r="E42" s="33"/>
      <c r="F42" s="33"/>
      <c r="G42" s="33"/>
    </row>
    <row r="43" spans="1:7" ht="15.75" x14ac:dyDescent="0.2">
      <c r="A43" s="68"/>
      <c r="B43" s="68" t="s">
        <v>88</v>
      </c>
      <c r="D43" s="33">
        <f t="shared" ref="D43:D44" si="3">E43+F43+G43</f>
        <v>409159.5</v>
      </c>
      <c r="E43" s="33">
        <v>232189.5</v>
      </c>
      <c r="F43" s="33">
        <v>176970</v>
      </c>
      <c r="G43" s="33"/>
    </row>
    <row r="44" spans="1:7" ht="15.75" x14ac:dyDescent="0.2">
      <c r="A44" s="68"/>
      <c r="B44" s="68" t="s">
        <v>89</v>
      </c>
      <c r="D44" s="33">
        <f t="shared" si="3"/>
        <v>26670</v>
      </c>
      <c r="E44" s="33">
        <v>12820</v>
      </c>
      <c r="F44" s="33">
        <v>13850</v>
      </c>
      <c r="G44" s="33"/>
    </row>
    <row r="45" spans="1:7" ht="15.75" x14ac:dyDescent="0.2">
      <c r="A45" s="68"/>
      <c r="B45" s="68" t="s">
        <v>90</v>
      </c>
      <c r="D45" s="33">
        <f>E45+F45+G45</f>
        <v>11440</v>
      </c>
      <c r="E45" s="33">
        <v>5500</v>
      </c>
      <c r="F45" s="33">
        <v>5940</v>
      </c>
      <c r="G45" s="33"/>
    </row>
    <row r="46" spans="1:7" ht="15.75" x14ac:dyDescent="0.2">
      <c r="A46" s="68"/>
      <c r="B46" s="68" t="s">
        <v>91</v>
      </c>
      <c r="C46" s="69"/>
      <c r="D46" s="33">
        <f>E46+F46+G46</f>
        <v>0</v>
      </c>
      <c r="E46" s="33"/>
      <c r="F46" s="33"/>
      <c r="G46" s="33"/>
    </row>
    <row r="47" spans="1:7" ht="15.75" x14ac:dyDescent="0.2">
      <c r="A47" s="68"/>
      <c r="B47" s="68"/>
      <c r="C47" s="69"/>
      <c r="D47" s="69"/>
      <c r="E47" s="68"/>
      <c r="F47" s="68"/>
      <c r="G47" s="68"/>
    </row>
    <row r="48" spans="1:7" ht="63" x14ac:dyDescent="0.2">
      <c r="A48" s="68" t="s">
        <v>12</v>
      </c>
      <c r="B48" s="68" t="s">
        <v>105</v>
      </c>
      <c r="C48" s="68" t="s">
        <v>106</v>
      </c>
      <c r="D48" s="33">
        <f>E48+F48+G48</f>
        <v>256630</v>
      </c>
      <c r="E48" s="33">
        <f>E53+E52+E51+E50</f>
        <v>44800</v>
      </c>
      <c r="F48" s="33">
        <f>F53+F52+F51+F50</f>
        <v>115130</v>
      </c>
      <c r="G48" s="33">
        <f>G53+G52+G51+G50</f>
        <v>96700</v>
      </c>
    </row>
    <row r="49" spans="1:7" ht="31.5" x14ac:dyDescent="0.2">
      <c r="A49" s="68"/>
      <c r="B49" s="68" t="s">
        <v>96</v>
      </c>
      <c r="D49" s="34"/>
      <c r="E49" s="33"/>
      <c r="F49" s="33"/>
      <c r="G49" s="33"/>
    </row>
    <row r="50" spans="1:7" ht="15.75" x14ac:dyDescent="0.2">
      <c r="A50" s="68"/>
      <c r="B50" s="68" t="s">
        <v>88</v>
      </c>
      <c r="D50" s="33">
        <f t="shared" ref="D50:D51" si="4">E50+F50+G50</f>
        <v>0</v>
      </c>
      <c r="E50" s="33"/>
      <c r="F50" s="33"/>
      <c r="G50" s="33"/>
    </row>
    <row r="51" spans="1:7" ht="15.75" x14ac:dyDescent="0.2">
      <c r="A51" s="68"/>
      <c r="B51" s="68" t="s">
        <v>89</v>
      </c>
      <c r="D51" s="33">
        <f t="shared" si="4"/>
        <v>0</v>
      </c>
      <c r="E51" s="33"/>
      <c r="F51" s="33"/>
      <c r="G51" s="33"/>
    </row>
    <row r="52" spans="1:7" ht="15.75" x14ac:dyDescent="0.2">
      <c r="A52" s="68"/>
      <c r="B52" s="68" t="s">
        <v>90</v>
      </c>
      <c r="D52" s="33">
        <f>E52+F52+G52</f>
        <v>250630</v>
      </c>
      <c r="E52" s="33">
        <v>43800</v>
      </c>
      <c r="F52" s="33">
        <v>113130</v>
      </c>
      <c r="G52" s="33">
        <v>93700</v>
      </c>
    </row>
    <row r="53" spans="1:7" ht="15.75" x14ac:dyDescent="0.2">
      <c r="A53" s="68"/>
      <c r="B53" s="68" t="s">
        <v>91</v>
      </c>
      <c r="C53" s="69"/>
      <c r="D53" s="33">
        <f>E53+F53+G53</f>
        <v>6000</v>
      </c>
      <c r="E53" s="33">
        <v>1000</v>
      </c>
      <c r="F53" s="33">
        <v>2000</v>
      </c>
      <c r="G53" s="33">
        <v>3000</v>
      </c>
    </row>
    <row r="54" spans="1:7" ht="15.75" x14ac:dyDescent="0.2">
      <c r="A54" s="68"/>
      <c r="B54" s="68"/>
      <c r="C54" s="69"/>
      <c r="D54" s="35"/>
      <c r="E54" s="33"/>
      <c r="F54" s="33"/>
      <c r="G54" s="33"/>
    </row>
    <row r="55" spans="1:7" ht="34.5" customHeight="1" x14ac:dyDescent="0.2">
      <c r="A55" s="89" t="s">
        <v>122</v>
      </c>
      <c r="B55" s="90"/>
      <c r="C55" s="90"/>
      <c r="D55" s="90"/>
      <c r="E55" s="90"/>
      <c r="F55" s="90"/>
      <c r="G55" s="91"/>
    </row>
    <row r="56" spans="1:7" ht="47.25" x14ac:dyDescent="0.2">
      <c r="A56" s="68" t="s">
        <v>14</v>
      </c>
      <c r="B56" s="68" t="s">
        <v>107</v>
      </c>
      <c r="C56" s="68" t="s">
        <v>111</v>
      </c>
      <c r="D56" s="33">
        <f>E56+F56+G56</f>
        <v>354181</v>
      </c>
      <c r="E56" s="33">
        <f>E61+E60+E59+E58</f>
        <v>176181</v>
      </c>
      <c r="F56" s="33">
        <f>F61+F60+F59+F58</f>
        <v>178000</v>
      </c>
      <c r="G56" s="33">
        <f>G61+G60+G59+G58</f>
        <v>0</v>
      </c>
    </row>
    <row r="57" spans="1:7" ht="31.5" x14ac:dyDescent="0.2">
      <c r="A57" s="68"/>
      <c r="B57" s="68" t="s">
        <v>96</v>
      </c>
      <c r="D57" s="34"/>
      <c r="E57" s="33"/>
      <c r="F57" s="33"/>
      <c r="G57" s="33"/>
    </row>
    <row r="58" spans="1:7" ht="15.75" x14ac:dyDescent="0.2">
      <c r="A58" s="68"/>
      <c r="B58" s="68" t="s">
        <v>88</v>
      </c>
      <c r="D58" s="33">
        <f t="shared" ref="D58:D59" si="5">E58+F58+G58</f>
        <v>166300</v>
      </c>
      <c r="E58" s="33">
        <v>77300</v>
      </c>
      <c r="F58" s="33">
        <v>89000</v>
      </c>
      <c r="G58" s="33"/>
    </row>
    <row r="59" spans="1:7" ht="15.75" x14ac:dyDescent="0.2">
      <c r="A59" s="68"/>
      <c r="B59" s="68" t="s">
        <v>89</v>
      </c>
      <c r="D59" s="33">
        <f t="shared" si="5"/>
        <v>86650</v>
      </c>
      <c r="E59" s="33">
        <v>42150</v>
      </c>
      <c r="F59" s="33">
        <v>44500</v>
      </c>
      <c r="G59" s="33"/>
    </row>
    <row r="60" spans="1:7" ht="15.75" x14ac:dyDescent="0.2">
      <c r="A60" s="68"/>
      <c r="B60" s="68" t="s">
        <v>90</v>
      </c>
      <c r="D60" s="33">
        <f>E60+F60+G60</f>
        <v>101231</v>
      </c>
      <c r="E60" s="33">
        <v>56731</v>
      </c>
      <c r="F60" s="33">
        <v>44500</v>
      </c>
      <c r="G60" s="33"/>
    </row>
    <row r="61" spans="1:7" ht="15.75" x14ac:dyDescent="0.2">
      <c r="A61" s="68"/>
      <c r="B61" s="68" t="s">
        <v>91</v>
      </c>
      <c r="C61" s="69"/>
      <c r="D61" s="33">
        <f>E61+F61+G61</f>
        <v>0</v>
      </c>
      <c r="E61" s="33"/>
      <c r="F61" s="33"/>
      <c r="G61" s="33"/>
    </row>
    <row r="62" spans="1:7" ht="15.75" x14ac:dyDescent="0.2">
      <c r="A62" s="68"/>
      <c r="B62" s="68"/>
      <c r="C62" s="69"/>
      <c r="D62" s="35"/>
      <c r="E62" s="33"/>
      <c r="F62" s="33"/>
      <c r="G62" s="33"/>
    </row>
    <row r="63" spans="1:7" ht="31.5" x14ac:dyDescent="0.2">
      <c r="A63" s="68" t="s">
        <v>16</v>
      </c>
      <c r="B63" s="68" t="s">
        <v>113</v>
      </c>
      <c r="C63" s="68" t="s">
        <v>112</v>
      </c>
      <c r="D63" s="33">
        <f>E63+F63+G63</f>
        <v>139134</v>
      </c>
      <c r="E63" s="33">
        <f>E68+E67+E66+E65</f>
        <v>100610</v>
      </c>
      <c r="F63" s="33">
        <f>F68+F67+F66+F65</f>
        <v>38524</v>
      </c>
      <c r="G63" s="33">
        <f>G68+G67+G66+G65</f>
        <v>0</v>
      </c>
    </row>
    <row r="64" spans="1:7" ht="31.5" x14ac:dyDescent="0.2">
      <c r="A64" s="68"/>
      <c r="B64" s="68" t="s">
        <v>96</v>
      </c>
      <c r="D64" s="34"/>
      <c r="E64" s="33"/>
      <c r="F64" s="33"/>
      <c r="G64" s="33"/>
    </row>
    <row r="65" spans="1:7" ht="15.75" x14ac:dyDescent="0.2">
      <c r="A65" s="68"/>
      <c r="B65" s="68" t="s">
        <v>88</v>
      </c>
      <c r="D65" s="33">
        <f t="shared" ref="D65:D66" si="6">E65+F65+G65</f>
        <v>93670</v>
      </c>
      <c r="E65" s="33">
        <v>93670</v>
      </c>
      <c r="F65" s="33"/>
      <c r="G65" s="33"/>
    </row>
    <row r="66" spans="1:7" ht="15.75" x14ac:dyDescent="0.2">
      <c r="A66" s="68"/>
      <c r="B66" s="68" t="s">
        <v>89</v>
      </c>
      <c r="D66" s="33">
        <f t="shared" si="6"/>
        <v>22732</v>
      </c>
      <c r="E66" s="33">
        <v>3470</v>
      </c>
      <c r="F66" s="33">
        <v>19262</v>
      </c>
      <c r="G66" s="33"/>
    </row>
    <row r="67" spans="1:7" ht="15.75" x14ac:dyDescent="0.2">
      <c r="A67" s="68"/>
      <c r="B67" s="68" t="s">
        <v>90</v>
      </c>
      <c r="D67" s="33">
        <f>E67+F67+G67</f>
        <v>22732</v>
      </c>
      <c r="E67" s="33">
        <v>3470</v>
      </c>
      <c r="F67" s="33">
        <v>19262</v>
      </c>
      <c r="G67" s="33"/>
    </row>
    <row r="68" spans="1:7" ht="15.75" x14ac:dyDescent="0.2">
      <c r="A68" s="68"/>
      <c r="B68" s="68" t="s">
        <v>91</v>
      </c>
      <c r="C68" s="69"/>
      <c r="D68" s="33">
        <f>E68+F68+G68</f>
        <v>0</v>
      </c>
      <c r="E68" s="33"/>
      <c r="F68" s="33"/>
      <c r="G68" s="33"/>
    </row>
    <row r="69" spans="1:7" ht="15.75" x14ac:dyDescent="0.2">
      <c r="A69" s="68"/>
      <c r="B69" s="68"/>
      <c r="C69" s="69"/>
      <c r="D69" s="35"/>
      <c r="E69" s="33"/>
      <c r="F69" s="33"/>
      <c r="G69" s="33"/>
    </row>
    <row r="70" spans="1:7" ht="31.5" x14ac:dyDescent="0.2">
      <c r="A70" s="68" t="s">
        <v>18</v>
      </c>
      <c r="B70" s="68" t="s">
        <v>114</v>
      </c>
      <c r="C70" s="68" t="s">
        <v>112</v>
      </c>
      <c r="D70" s="33">
        <f>E70+F70+G70</f>
        <v>211284</v>
      </c>
      <c r="E70" s="33">
        <f>E75+E74+E73+E72</f>
        <v>102634</v>
      </c>
      <c r="F70" s="33">
        <f>F75+F74+F73+F72</f>
        <v>108650</v>
      </c>
      <c r="G70" s="33">
        <f>G75+G74+G73+G72</f>
        <v>0</v>
      </c>
    </row>
    <row r="71" spans="1:7" ht="31.5" x14ac:dyDescent="0.2">
      <c r="A71" s="68"/>
      <c r="B71" s="68" t="s">
        <v>96</v>
      </c>
      <c r="D71" s="34"/>
      <c r="E71" s="33"/>
      <c r="F71" s="33"/>
      <c r="G71" s="33"/>
    </row>
    <row r="72" spans="1:7" ht="15.75" x14ac:dyDescent="0.2">
      <c r="A72" s="68"/>
      <c r="B72" s="68" t="s">
        <v>88</v>
      </c>
      <c r="D72" s="33">
        <f t="shared" ref="D72:D73" si="7">E72+F72+G72</f>
        <v>194820</v>
      </c>
      <c r="E72" s="33">
        <v>93670</v>
      </c>
      <c r="F72" s="33">
        <v>101150</v>
      </c>
      <c r="G72" s="33"/>
    </row>
    <row r="73" spans="1:7" ht="15.75" x14ac:dyDescent="0.2">
      <c r="A73" s="68"/>
      <c r="B73" s="68" t="s">
        <v>89</v>
      </c>
      <c r="D73" s="33">
        <f t="shared" si="7"/>
        <v>7220</v>
      </c>
      <c r="E73" s="33">
        <v>3470</v>
      </c>
      <c r="F73" s="33">
        <v>3750</v>
      </c>
      <c r="G73" s="33"/>
    </row>
    <row r="74" spans="1:7" ht="15.75" x14ac:dyDescent="0.2">
      <c r="A74" s="68"/>
      <c r="B74" s="68" t="s">
        <v>90</v>
      </c>
      <c r="D74" s="33">
        <f>E74+F74+G74</f>
        <v>9244</v>
      </c>
      <c r="E74" s="33">
        <v>5494</v>
      </c>
      <c r="F74" s="33">
        <v>3750</v>
      </c>
      <c r="G74" s="33"/>
    </row>
    <row r="75" spans="1:7" ht="15.75" x14ac:dyDescent="0.2">
      <c r="A75" s="68"/>
      <c r="B75" s="68" t="s">
        <v>91</v>
      </c>
      <c r="C75" s="69"/>
      <c r="D75" s="33">
        <f>E75+F75+G75</f>
        <v>0</v>
      </c>
      <c r="E75" s="33"/>
      <c r="F75" s="33"/>
      <c r="G75" s="33"/>
    </row>
    <row r="76" spans="1:7" ht="15.75" x14ac:dyDescent="0.2">
      <c r="A76" s="68"/>
      <c r="B76" s="68"/>
      <c r="C76" s="69"/>
      <c r="D76" s="35"/>
      <c r="E76" s="33"/>
      <c r="F76" s="33"/>
      <c r="G76" s="33"/>
    </row>
    <row r="77" spans="1:7" ht="31.5" x14ac:dyDescent="0.2">
      <c r="A77" s="68" t="s">
        <v>20</v>
      </c>
      <c r="B77" s="68" t="s">
        <v>115</v>
      </c>
      <c r="C77" s="68" t="s">
        <v>116</v>
      </c>
      <c r="D77" s="33">
        <f>E77+F77+G77</f>
        <v>458320</v>
      </c>
      <c r="E77" s="33">
        <f>E82+E81+E80+E79</f>
        <v>221220</v>
      </c>
      <c r="F77" s="33">
        <f>F82+F81+F80+F79</f>
        <v>237100</v>
      </c>
      <c r="G77" s="33">
        <f>G82+G81+G80+G79</f>
        <v>0</v>
      </c>
    </row>
    <row r="78" spans="1:7" ht="31.5" x14ac:dyDescent="0.2">
      <c r="A78" s="68"/>
      <c r="B78" s="68" t="s">
        <v>96</v>
      </c>
      <c r="D78" s="34"/>
      <c r="E78" s="33"/>
      <c r="F78" s="33"/>
      <c r="G78" s="33"/>
    </row>
    <row r="79" spans="1:7" ht="15.75" x14ac:dyDescent="0.2">
      <c r="A79" s="68"/>
      <c r="B79" s="68" t="s">
        <v>88</v>
      </c>
      <c r="D79" s="33">
        <f t="shared" ref="D79:D80" si="8">E79+F79+G79</f>
        <v>426580</v>
      </c>
      <c r="E79" s="33">
        <v>205840</v>
      </c>
      <c r="F79" s="33">
        <v>220740</v>
      </c>
      <c r="G79" s="33"/>
    </row>
    <row r="80" spans="1:7" ht="15.75" x14ac:dyDescent="0.2">
      <c r="A80" s="68"/>
      <c r="B80" s="68" t="s">
        <v>89</v>
      </c>
      <c r="D80" s="33">
        <f t="shared" si="8"/>
        <v>15810</v>
      </c>
      <c r="E80" s="33">
        <v>7630</v>
      </c>
      <c r="F80" s="33">
        <v>8180</v>
      </c>
      <c r="G80" s="33"/>
    </row>
    <row r="81" spans="1:7" ht="15.75" x14ac:dyDescent="0.2">
      <c r="A81" s="68"/>
      <c r="B81" s="68" t="s">
        <v>90</v>
      </c>
      <c r="D81" s="33">
        <f>E81+F81+G81</f>
        <v>15930</v>
      </c>
      <c r="E81" s="33">
        <v>7750</v>
      </c>
      <c r="F81" s="33">
        <v>8180</v>
      </c>
      <c r="G81" s="33"/>
    </row>
    <row r="82" spans="1:7" ht="15.75" x14ac:dyDescent="0.2">
      <c r="A82" s="68"/>
      <c r="B82" s="68" t="s">
        <v>91</v>
      </c>
      <c r="C82" s="69"/>
      <c r="D82" s="33">
        <f>E82+F82+G82</f>
        <v>0</v>
      </c>
      <c r="E82" s="33"/>
      <c r="F82" s="33"/>
      <c r="G82" s="33"/>
    </row>
    <row r="83" spans="1:7" ht="15.75" x14ac:dyDescent="0.2">
      <c r="A83" s="68"/>
      <c r="B83" s="68"/>
      <c r="C83" s="69"/>
      <c r="D83" s="35"/>
      <c r="E83" s="33"/>
      <c r="F83" s="33"/>
      <c r="G83" s="33"/>
    </row>
    <row r="84" spans="1:7" ht="31.5" x14ac:dyDescent="0.2">
      <c r="A84" s="68" t="s">
        <v>22</v>
      </c>
      <c r="B84" s="68" t="s">
        <v>117</v>
      </c>
      <c r="C84" s="68" t="s">
        <v>116</v>
      </c>
      <c r="D84" s="33">
        <f>E84+F84+G84</f>
        <v>57290.2</v>
      </c>
      <c r="E84" s="33">
        <f>E89+E88+E87+E86</f>
        <v>57290.2</v>
      </c>
      <c r="F84" s="33">
        <f>F89+F88+F87+F86</f>
        <v>0</v>
      </c>
      <c r="G84" s="33">
        <f>G89+G88+G87+G86</f>
        <v>0</v>
      </c>
    </row>
    <row r="85" spans="1:7" ht="31.5" x14ac:dyDescent="0.2">
      <c r="A85" s="68"/>
      <c r="B85" s="68" t="s">
        <v>96</v>
      </c>
      <c r="D85" s="34"/>
      <c r="E85" s="33"/>
      <c r="F85" s="33"/>
      <c r="G85" s="33"/>
    </row>
    <row r="86" spans="1:7" ht="15.75" x14ac:dyDescent="0.2">
      <c r="A86" s="68"/>
      <c r="B86" s="68" t="s">
        <v>88</v>
      </c>
      <c r="D86" s="33">
        <f t="shared" ref="D86:D87" si="9">E86+F86+G86</f>
        <v>27270</v>
      </c>
      <c r="E86" s="33">
        <v>27270</v>
      </c>
      <c r="F86" s="33"/>
      <c r="G86" s="33"/>
    </row>
    <row r="87" spans="1:7" ht="15.75" x14ac:dyDescent="0.2">
      <c r="A87" s="68"/>
      <c r="B87" s="68" t="s">
        <v>89</v>
      </c>
      <c r="D87" s="33">
        <f t="shared" si="9"/>
        <v>15000</v>
      </c>
      <c r="E87" s="33">
        <v>15000</v>
      </c>
      <c r="F87" s="33"/>
      <c r="G87" s="33"/>
    </row>
    <row r="88" spans="1:7" ht="15.75" x14ac:dyDescent="0.2">
      <c r="A88" s="68"/>
      <c r="B88" s="68" t="s">
        <v>90</v>
      </c>
      <c r="D88" s="33">
        <f>E88+F88+G88</f>
        <v>15020.2</v>
      </c>
      <c r="E88" s="33">
        <v>15020.2</v>
      </c>
      <c r="F88" s="33"/>
      <c r="G88" s="33"/>
    </row>
    <row r="89" spans="1:7" ht="15.75" x14ac:dyDescent="0.2">
      <c r="A89" s="68"/>
      <c r="B89" s="68" t="s">
        <v>91</v>
      </c>
      <c r="C89" s="69"/>
      <c r="D89" s="33">
        <f>E89+F89+G89</f>
        <v>0</v>
      </c>
      <c r="E89" s="33"/>
      <c r="F89" s="33"/>
      <c r="G89" s="33"/>
    </row>
    <row r="90" spans="1:7" ht="15.75" x14ac:dyDescent="0.2">
      <c r="A90" s="68"/>
      <c r="B90" s="68"/>
      <c r="C90" s="69"/>
      <c r="D90" s="35"/>
      <c r="E90" s="33"/>
      <c r="F90" s="33"/>
      <c r="G90" s="33"/>
    </row>
    <row r="91" spans="1:7" ht="31.5" x14ac:dyDescent="0.2">
      <c r="A91" s="68" t="s">
        <v>118</v>
      </c>
      <c r="B91" s="68" t="s">
        <v>119</v>
      </c>
      <c r="C91" s="68" t="s">
        <v>120</v>
      </c>
      <c r="D91" s="33">
        <f>E91+F91+G91</f>
        <v>1000</v>
      </c>
      <c r="E91" s="33">
        <f>E96+E95+E94+E93</f>
        <v>1000</v>
      </c>
      <c r="F91" s="33">
        <f>F96+F95+F94+F93</f>
        <v>0</v>
      </c>
      <c r="G91" s="33">
        <f>G96+G95+G94+G93</f>
        <v>0</v>
      </c>
    </row>
    <row r="92" spans="1:7" ht="31.5" x14ac:dyDescent="0.2">
      <c r="A92" s="68"/>
      <c r="B92" s="68" t="s">
        <v>96</v>
      </c>
      <c r="D92" s="34"/>
      <c r="E92" s="33"/>
      <c r="F92" s="33"/>
      <c r="G92" s="33"/>
    </row>
    <row r="93" spans="1:7" ht="15.75" x14ac:dyDescent="0.2">
      <c r="A93" s="68"/>
      <c r="B93" s="68" t="s">
        <v>88</v>
      </c>
      <c r="D93" s="33">
        <f t="shared" ref="D93:D94" si="10">E93+F93+G93</f>
        <v>0</v>
      </c>
      <c r="E93" s="33"/>
      <c r="F93" s="33"/>
      <c r="G93" s="33"/>
    </row>
    <row r="94" spans="1:7" ht="15.75" x14ac:dyDescent="0.2">
      <c r="A94" s="68"/>
      <c r="B94" s="68" t="s">
        <v>89</v>
      </c>
      <c r="D94" s="33">
        <f t="shared" si="10"/>
        <v>0</v>
      </c>
      <c r="E94" s="33"/>
      <c r="F94" s="33"/>
      <c r="G94" s="33"/>
    </row>
    <row r="95" spans="1:7" ht="15.75" x14ac:dyDescent="0.2">
      <c r="A95" s="68"/>
      <c r="B95" s="68" t="s">
        <v>90</v>
      </c>
      <c r="D95" s="33">
        <f>E95+F95+G95</f>
        <v>1000</v>
      </c>
      <c r="E95" s="33">
        <v>1000</v>
      </c>
      <c r="F95" s="33"/>
      <c r="G95" s="33"/>
    </row>
    <row r="96" spans="1:7" ht="15.75" x14ac:dyDescent="0.2">
      <c r="A96" s="68"/>
      <c r="B96" s="68" t="s">
        <v>91</v>
      </c>
      <c r="C96" s="69"/>
      <c r="D96" s="33">
        <f>E96+F96+G96</f>
        <v>0</v>
      </c>
      <c r="E96" s="33"/>
      <c r="F96" s="33"/>
      <c r="G96" s="33"/>
    </row>
    <row r="97" spans="1:7" ht="15.75" x14ac:dyDescent="0.2">
      <c r="A97" s="68"/>
      <c r="B97" s="68"/>
      <c r="C97" s="69"/>
      <c r="D97" s="35"/>
      <c r="E97" s="33"/>
      <c r="F97" s="33"/>
      <c r="G97" s="33"/>
    </row>
    <row r="98" spans="1:7" ht="30.75" customHeight="1" x14ac:dyDescent="0.2">
      <c r="A98" s="89" t="s">
        <v>121</v>
      </c>
      <c r="B98" s="90"/>
      <c r="C98" s="90"/>
      <c r="D98" s="90"/>
      <c r="E98" s="90"/>
      <c r="F98" s="90"/>
      <c r="G98" s="91"/>
    </row>
    <row r="99" spans="1:7" ht="15.75" x14ac:dyDescent="0.2">
      <c r="A99" s="68"/>
      <c r="B99" s="68"/>
      <c r="C99" s="69"/>
      <c r="D99" s="35"/>
      <c r="E99" s="33"/>
      <c r="F99" s="33"/>
      <c r="G99" s="33"/>
    </row>
    <row r="100" spans="1:7" ht="47.25" x14ac:dyDescent="0.2">
      <c r="A100" s="68" t="s">
        <v>24</v>
      </c>
      <c r="B100" s="68" t="s">
        <v>123</v>
      </c>
      <c r="C100" s="68" t="s">
        <v>125</v>
      </c>
      <c r="D100" s="33">
        <f>E100+F100+G100</f>
        <v>2000</v>
      </c>
      <c r="E100" s="33">
        <f>E105+E104+E103+E102</f>
        <v>0</v>
      </c>
      <c r="F100" s="33">
        <f>F105+F104+F103+F102</f>
        <v>1000</v>
      </c>
      <c r="G100" s="33">
        <f>G105+G104+G103+G102</f>
        <v>1000</v>
      </c>
    </row>
    <row r="101" spans="1:7" ht="31.5" x14ac:dyDescent="0.2">
      <c r="A101" s="68"/>
      <c r="B101" s="68" t="s">
        <v>96</v>
      </c>
      <c r="D101" s="34"/>
      <c r="E101" s="33"/>
      <c r="F101" s="33"/>
      <c r="G101" s="33"/>
    </row>
    <row r="102" spans="1:7" ht="15.75" x14ac:dyDescent="0.2">
      <c r="A102" s="68"/>
      <c r="B102" s="68" t="s">
        <v>88</v>
      </c>
      <c r="D102" s="33">
        <f t="shared" ref="D102:D103" si="11">E102+F102+G102</f>
        <v>0</v>
      </c>
      <c r="E102" s="33"/>
      <c r="F102" s="33"/>
      <c r="G102" s="33"/>
    </row>
    <row r="103" spans="1:7" ht="15.75" x14ac:dyDescent="0.2">
      <c r="A103" s="68"/>
      <c r="B103" s="68" t="s">
        <v>89</v>
      </c>
      <c r="D103" s="33">
        <f t="shared" si="11"/>
        <v>1000</v>
      </c>
      <c r="E103" s="33"/>
      <c r="F103" s="33">
        <v>500</v>
      </c>
      <c r="G103" s="33">
        <v>500</v>
      </c>
    </row>
    <row r="104" spans="1:7" ht="15.75" x14ac:dyDescent="0.2">
      <c r="A104" s="68"/>
      <c r="B104" s="68" t="s">
        <v>90</v>
      </c>
      <c r="D104" s="33">
        <f>E104+F104+G104</f>
        <v>1000</v>
      </c>
      <c r="E104" s="33"/>
      <c r="F104" s="33">
        <v>500</v>
      </c>
      <c r="G104" s="33">
        <v>500</v>
      </c>
    </row>
    <row r="105" spans="1:7" ht="15.75" x14ac:dyDescent="0.2">
      <c r="A105" s="68"/>
      <c r="B105" s="68" t="s">
        <v>91</v>
      </c>
      <c r="C105" s="69"/>
      <c r="D105" s="33">
        <f>E105+F105+G105</f>
        <v>0</v>
      </c>
      <c r="E105" s="33"/>
      <c r="F105" s="33"/>
      <c r="G105" s="33"/>
    </row>
    <row r="106" spans="1:7" ht="15.75" x14ac:dyDescent="0.2">
      <c r="A106" s="68"/>
      <c r="B106" s="68"/>
      <c r="C106" s="69"/>
      <c r="D106" s="35"/>
      <c r="E106" s="33"/>
      <c r="F106" s="33"/>
      <c r="G106" s="33"/>
    </row>
    <row r="107" spans="1:7" ht="47.25" x14ac:dyDescent="0.2">
      <c r="A107" s="68" t="s">
        <v>25</v>
      </c>
      <c r="B107" s="68" t="s">
        <v>126</v>
      </c>
      <c r="C107" s="68" t="s">
        <v>125</v>
      </c>
      <c r="D107" s="33">
        <f>E107+F107+G107</f>
        <v>200</v>
      </c>
      <c r="E107" s="33">
        <f>E112+E111+E110+E109</f>
        <v>0</v>
      </c>
      <c r="F107" s="33">
        <f>F112+F111+F110+F109</f>
        <v>0</v>
      </c>
      <c r="G107" s="33">
        <f>G112+G111+G110+G109</f>
        <v>200</v>
      </c>
    </row>
    <row r="108" spans="1:7" ht="31.5" x14ac:dyDescent="0.2">
      <c r="A108" s="68"/>
      <c r="B108" s="68" t="s">
        <v>96</v>
      </c>
      <c r="D108" s="34"/>
      <c r="E108" s="33"/>
      <c r="F108" s="33"/>
      <c r="G108" s="33"/>
    </row>
    <row r="109" spans="1:7" ht="15.75" x14ac:dyDescent="0.2">
      <c r="A109" s="68"/>
      <c r="B109" s="68" t="s">
        <v>88</v>
      </c>
      <c r="D109" s="33">
        <f t="shared" ref="D109:D110" si="12">E109+F109+G109</f>
        <v>0</v>
      </c>
      <c r="E109" s="33"/>
      <c r="F109" s="33"/>
      <c r="G109" s="33"/>
    </row>
    <row r="110" spans="1:7" ht="15.75" x14ac:dyDescent="0.2">
      <c r="A110" s="68"/>
      <c r="B110" s="68" t="s">
        <v>89</v>
      </c>
      <c r="D110" s="33">
        <f t="shared" si="12"/>
        <v>100</v>
      </c>
      <c r="E110" s="33"/>
      <c r="F110" s="33"/>
      <c r="G110" s="33">
        <v>100</v>
      </c>
    </row>
    <row r="111" spans="1:7" ht="15.75" x14ac:dyDescent="0.2">
      <c r="A111" s="68"/>
      <c r="B111" s="68" t="s">
        <v>90</v>
      </c>
      <c r="D111" s="33">
        <f>E111+F111+G111</f>
        <v>100</v>
      </c>
      <c r="E111" s="33"/>
      <c r="F111" s="33"/>
      <c r="G111" s="33">
        <v>100</v>
      </c>
    </row>
    <row r="112" spans="1:7" ht="15.75" x14ac:dyDescent="0.2">
      <c r="A112" s="68"/>
      <c r="B112" s="68" t="s">
        <v>91</v>
      </c>
      <c r="C112" s="69"/>
      <c r="D112" s="33">
        <f>E112+F112+G112</f>
        <v>0</v>
      </c>
      <c r="E112" s="33"/>
      <c r="F112" s="33"/>
      <c r="G112" s="33"/>
    </row>
    <row r="113" spans="1:7" ht="15.75" x14ac:dyDescent="0.2">
      <c r="A113" s="68"/>
      <c r="B113" s="68"/>
      <c r="C113" s="69"/>
      <c r="D113" s="35"/>
      <c r="E113" s="33"/>
      <c r="F113" s="33"/>
      <c r="G113" s="33"/>
    </row>
    <row r="114" spans="1:7" ht="47.25" x14ac:dyDescent="0.2">
      <c r="A114" s="68" t="s">
        <v>27</v>
      </c>
      <c r="B114" s="68" t="s">
        <v>127</v>
      </c>
      <c r="C114" s="68" t="s">
        <v>128</v>
      </c>
      <c r="D114" s="33">
        <f>E114+F114+G114</f>
        <v>600</v>
      </c>
      <c r="E114" s="33">
        <f>E119+E118+E117+E116</f>
        <v>0</v>
      </c>
      <c r="F114" s="33">
        <f>F119+F118+F117+F116</f>
        <v>300</v>
      </c>
      <c r="G114" s="33">
        <f>G119+G118+G117+G116</f>
        <v>300</v>
      </c>
    </row>
    <row r="115" spans="1:7" ht="31.5" x14ac:dyDescent="0.2">
      <c r="A115" s="68"/>
      <c r="B115" s="68" t="s">
        <v>96</v>
      </c>
      <c r="D115" s="34"/>
      <c r="E115" s="33"/>
      <c r="F115" s="33"/>
      <c r="G115" s="33"/>
    </row>
    <row r="116" spans="1:7" ht="15.75" x14ac:dyDescent="0.2">
      <c r="A116" s="68"/>
      <c r="B116" s="68" t="s">
        <v>88</v>
      </c>
      <c r="D116" s="33">
        <f t="shared" ref="D116:D117" si="13">E116+F116+G116</f>
        <v>0</v>
      </c>
      <c r="E116" s="33"/>
      <c r="F116" s="33"/>
      <c r="G116" s="33"/>
    </row>
    <row r="117" spans="1:7" ht="15.75" x14ac:dyDescent="0.2">
      <c r="A117" s="68"/>
      <c r="B117" s="68" t="s">
        <v>89</v>
      </c>
      <c r="D117" s="33">
        <f t="shared" si="13"/>
        <v>200</v>
      </c>
      <c r="E117" s="33"/>
      <c r="F117" s="33">
        <v>100</v>
      </c>
      <c r="G117" s="33">
        <v>100</v>
      </c>
    </row>
    <row r="118" spans="1:7" ht="15.75" x14ac:dyDescent="0.2">
      <c r="A118" s="68"/>
      <c r="B118" s="68" t="s">
        <v>90</v>
      </c>
      <c r="D118" s="33">
        <f>E118+F118+G118</f>
        <v>200</v>
      </c>
      <c r="E118" s="33"/>
      <c r="F118" s="33">
        <v>100</v>
      </c>
      <c r="G118" s="33">
        <v>100</v>
      </c>
    </row>
    <row r="119" spans="1:7" ht="15.75" x14ac:dyDescent="0.2">
      <c r="A119" s="68"/>
      <c r="B119" s="68" t="s">
        <v>91</v>
      </c>
      <c r="C119" s="69"/>
      <c r="D119" s="33">
        <f>E119+F119+G119</f>
        <v>200</v>
      </c>
      <c r="E119" s="33"/>
      <c r="F119" s="33">
        <v>100</v>
      </c>
      <c r="G119" s="33">
        <v>100</v>
      </c>
    </row>
    <row r="120" spans="1:7" ht="15.75" x14ac:dyDescent="0.2">
      <c r="A120" s="68"/>
      <c r="B120" s="68"/>
      <c r="C120" s="69"/>
      <c r="D120" s="35"/>
      <c r="E120" s="33"/>
      <c r="F120" s="33"/>
      <c r="G120" s="33"/>
    </row>
    <row r="121" spans="1:7" ht="63" x14ac:dyDescent="0.2">
      <c r="A121" s="68" t="s">
        <v>61</v>
      </c>
      <c r="B121" s="68" t="s">
        <v>129</v>
      </c>
      <c r="C121" s="68" t="s">
        <v>128</v>
      </c>
      <c r="D121" s="33">
        <f>E121+F121+G121</f>
        <v>1200</v>
      </c>
      <c r="E121" s="33">
        <f>E126+E125+E124+E123</f>
        <v>0</v>
      </c>
      <c r="F121" s="33">
        <f>F126+F125+F124+F123</f>
        <v>500</v>
      </c>
      <c r="G121" s="33">
        <f>G126+G125+G124+G123</f>
        <v>700</v>
      </c>
    </row>
    <row r="122" spans="1:7" ht="31.5" x14ac:dyDescent="0.2">
      <c r="A122" s="68"/>
      <c r="B122" s="68" t="s">
        <v>96</v>
      </c>
      <c r="D122" s="34"/>
      <c r="E122" s="33"/>
      <c r="F122" s="33"/>
      <c r="G122" s="33"/>
    </row>
    <row r="123" spans="1:7" ht="15.75" x14ac:dyDescent="0.2">
      <c r="A123" s="68"/>
      <c r="B123" s="68" t="s">
        <v>88</v>
      </c>
      <c r="D123" s="33">
        <f t="shared" ref="D123:D124" si="14">E123+F123+G123</f>
        <v>0</v>
      </c>
      <c r="E123" s="33"/>
      <c r="F123" s="33"/>
      <c r="G123" s="33"/>
    </row>
    <row r="124" spans="1:7" ht="15.75" x14ac:dyDescent="0.2">
      <c r="A124" s="68"/>
      <c r="B124" s="68" t="s">
        <v>89</v>
      </c>
      <c r="D124" s="33">
        <f t="shared" si="14"/>
        <v>400</v>
      </c>
      <c r="E124" s="33"/>
      <c r="F124" s="33">
        <v>150</v>
      </c>
      <c r="G124" s="33">
        <v>250</v>
      </c>
    </row>
    <row r="125" spans="1:7" ht="15.75" x14ac:dyDescent="0.2">
      <c r="A125" s="68"/>
      <c r="B125" s="68" t="s">
        <v>90</v>
      </c>
      <c r="D125" s="33">
        <f>E125+F125+G125</f>
        <v>400</v>
      </c>
      <c r="E125" s="33"/>
      <c r="F125" s="33">
        <v>150</v>
      </c>
      <c r="G125" s="33">
        <v>250</v>
      </c>
    </row>
    <row r="126" spans="1:7" ht="15.75" x14ac:dyDescent="0.2">
      <c r="A126" s="68"/>
      <c r="B126" s="68" t="s">
        <v>91</v>
      </c>
      <c r="C126" s="69"/>
      <c r="D126" s="33">
        <f>E126+F126+G126</f>
        <v>400</v>
      </c>
      <c r="E126" s="33"/>
      <c r="F126" s="33">
        <v>200</v>
      </c>
      <c r="G126" s="33">
        <v>200</v>
      </c>
    </row>
    <row r="127" spans="1:7" ht="15.75" x14ac:dyDescent="0.2">
      <c r="A127" s="68"/>
      <c r="B127" s="68"/>
      <c r="C127" s="69"/>
      <c r="D127" s="35"/>
      <c r="E127" s="33"/>
      <c r="F127" s="33"/>
      <c r="G127" s="33"/>
    </row>
    <row r="128" spans="1:7" ht="63" x14ac:dyDescent="0.2">
      <c r="A128" s="68" t="s">
        <v>29</v>
      </c>
      <c r="B128" s="68" t="s">
        <v>57</v>
      </c>
      <c r="C128" s="68" t="s">
        <v>128</v>
      </c>
      <c r="D128" s="33">
        <f>E128+F128+G128</f>
        <v>4000</v>
      </c>
      <c r="E128" s="33">
        <f>E133+E132+E131+E130</f>
        <v>2000</v>
      </c>
      <c r="F128" s="33">
        <f>F133+F132+F131+F130</f>
        <v>0</v>
      </c>
      <c r="G128" s="33">
        <f>G133+G132+G131+G130</f>
        <v>2000</v>
      </c>
    </row>
    <row r="129" spans="1:7" ht="31.5" x14ac:dyDescent="0.2">
      <c r="A129" s="68"/>
      <c r="B129" s="68" t="s">
        <v>96</v>
      </c>
      <c r="D129" s="34"/>
      <c r="E129" s="33"/>
      <c r="F129" s="33"/>
      <c r="G129" s="33"/>
    </row>
    <row r="130" spans="1:7" ht="15.75" x14ac:dyDescent="0.2">
      <c r="A130" s="68"/>
      <c r="B130" s="68" t="s">
        <v>88</v>
      </c>
      <c r="D130" s="33">
        <f t="shared" ref="D130:D131" si="15">E130+F130+G130</f>
        <v>0</v>
      </c>
      <c r="E130" s="33"/>
      <c r="F130" s="33"/>
      <c r="G130" s="33"/>
    </row>
    <row r="131" spans="1:7" ht="15.75" x14ac:dyDescent="0.2">
      <c r="A131" s="68"/>
      <c r="B131" s="68" t="s">
        <v>89</v>
      </c>
      <c r="D131" s="33">
        <f t="shared" si="15"/>
        <v>2000</v>
      </c>
      <c r="E131" s="33">
        <v>1000</v>
      </c>
      <c r="F131" s="33"/>
      <c r="G131" s="33">
        <v>1000</v>
      </c>
    </row>
    <row r="132" spans="1:7" ht="15.75" x14ac:dyDescent="0.2">
      <c r="A132" s="68"/>
      <c r="B132" s="68" t="s">
        <v>90</v>
      </c>
      <c r="D132" s="33">
        <f>E132+F132+G132</f>
        <v>2000</v>
      </c>
      <c r="E132" s="33">
        <v>1000</v>
      </c>
      <c r="F132" s="33"/>
      <c r="G132" s="33">
        <v>1000</v>
      </c>
    </row>
    <row r="133" spans="1:7" ht="15.75" x14ac:dyDescent="0.2">
      <c r="A133" s="68"/>
      <c r="B133" s="68" t="s">
        <v>91</v>
      </c>
      <c r="C133" s="69"/>
      <c r="D133" s="33">
        <f>E133+F133+G133</f>
        <v>0</v>
      </c>
      <c r="E133" s="33"/>
      <c r="F133" s="33"/>
      <c r="G133" s="33"/>
    </row>
    <row r="134" spans="1:7" ht="15.75" x14ac:dyDescent="0.2">
      <c r="A134" s="68"/>
      <c r="B134" s="68"/>
      <c r="C134" s="69"/>
      <c r="D134" s="35"/>
      <c r="E134" s="33"/>
      <c r="F134" s="33"/>
      <c r="G134" s="33"/>
    </row>
    <row r="135" spans="1:7" ht="63" x14ac:dyDescent="0.2">
      <c r="A135" s="68" t="s">
        <v>130</v>
      </c>
      <c r="B135" s="68" t="s">
        <v>131</v>
      </c>
      <c r="C135" s="68" t="s">
        <v>128</v>
      </c>
      <c r="D135" s="33">
        <f>E135+F135+G135</f>
        <v>500</v>
      </c>
      <c r="E135" s="33">
        <f>E140+E139+E138+E137</f>
        <v>0</v>
      </c>
      <c r="F135" s="33">
        <f>F140+F139+F138+F137</f>
        <v>0</v>
      </c>
      <c r="G135" s="33">
        <f>G140+G139+G138+G137</f>
        <v>500</v>
      </c>
    </row>
    <row r="136" spans="1:7" ht="31.5" x14ac:dyDescent="0.2">
      <c r="A136" s="68"/>
      <c r="B136" s="68" t="s">
        <v>96</v>
      </c>
      <c r="D136" s="34"/>
      <c r="E136" s="33"/>
      <c r="F136" s="33"/>
      <c r="G136" s="33"/>
    </row>
    <row r="137" spans="1:7" ht="15.75" x14ac:dyDescent="0.2">
      <c r="A137" s="68"/>
      <c r="B137" s="68" t="s">
        <v>88</v>
      </c>
      <c r="D137" s="33">
        <f t="shared" ref="D137:D138" si="16">E137+F137+G137</f>
        <v>0</v>
      </c>
      <c r="E137" s="33"/>
      <c r="F137" s="33"/>
      <c r="G137" s="33"/>
    </row>
    <row r="138" spans="1:7" ht="15.75" x14ac:dyDescent="0.2">
      <c r="A138" s="68"/>
      <c r="B138" s="68" t="s">
        <v>89</v>
      </c>
      <c r="D138" s="33">
        <f t="shared" si="16"/>
        <v>250</v>
      </c>
      <c r="E138" s="33"/>
      <c r="F138" s="33"/>
      <c r="G138" s="33">
        <v>250</v>
      </c>
    </row>
    <row r="139" spans="1:7" ht="15.75" x14ac:dyDescent="0.2">
      <c r="A139" s="68"/>
      <c r="B139" s="68" t="s">
        <v>90</v>
      </c>
      <c r="D139" s="33">
        <f>E139+F139+G139</f>
        <v>250</v>
      </c>
      <c r="E139" s="33"/>
      <c r="F139" s="33"/>
      <c r="G139" s="33">
        <v>250</v>
      </c>
    </row>
    <row r="140" spans="1:7" ht="15.75" x14ac:dyDescent="0.2">
      <c r="A140" s="68"/>
      <c r="B140" s="68" t="s">
        <v>91</v>
      </c>
      <c r="C140" s="69"/>
      <c r="D140" s="33">
        <f>E140+F140+G140</f>
        <v>0</v>
      </c>
      <c r="E140" s="33"/>
      <c r="F140" s="33"/>
      <c r="G140" s="33"/>
    </row>
    <row r="141" spans="1:7" ht="15.75" x14ac:dyDescent="0.2">
      <c r="A141" s="68"/>
      <c r="B141" s="68"/>
      <c r="C141" s="69"/>
      <c r="D141" s="35"/>
      <c r="E141" s="33"/>
      <c r="F141" s="33"/>
      <c r="G141" s="33"/>
    </row>
    <row r="142" spans="1:7" ht="63" x14ac:dyDescent="0.2">
      <c r="A142" s="68" t="s">
        <v>31</v>
      </c>
      <c r="B142" s="68" t="s">
        <v>132</v>
      </c>
      <c r="C142" s="68" t="s">
        <v>133</v>
      </c>
      <c r="D142" s="33">
        <f>E142+F142+G142</f>
        <v>300</v>
      </c>
      <c r="E142" s="33">
        <f>E147+E146+E145+E144</f>
        <v>0</v>
      </c>
      <c r="F142" s="33">
        <f>F147+F146+F145+F144</f>
        <v>0</v>
      </c>
      <c r="G142" s="33">
        <f>G147+G146+G145+G144</f>
        <v>300</v>
      </c>
    </row>
    <row r="143" spans="1:7" ht="31.5" x14ac:dyDescent="0.2">
      <c r="A143" s="68"/>
      <c r="B143" s="68" t="s">
        <v>96</v>
      </c>
      <c r="D143" s="34"/>
      <c r="E143" s="33"/>
      <c r="F143" s="33"/>
      <c r="G143" s="33"/>
    </row>
    <row r="144" spans="1:7" ht="15.75" x14ac:dyDescent="0.2">
      <c r="A144" s="68"/>
      <c r="B144" s="68" t="s">
        <v>88</v>
      </c>
      <c r="D144" s="33">
        <f t="shared" ref="D144:D145" si="17">E144+F144+G144</f>
        <v>0</v>
      </c>
      <c r="E144" s="33"/>
      <c r="F144" s="33"/>
      <c r="G144" s="33"/>
    </row>
    <row r="145" spans="1:7" ht="15.75" x14ac:dyDescent="0.2">
      <c r="A145" s="68"/>
      <c r="B145" s="68" t="s">
        <v>89</v>
      </c>
      <c r="D145" s="33">
        <f t="shared" si="17"/>
        <v>150</v>
      </c>
      <c r="E145" s="33"/>
      <c r="F145" s="33"/>
      <c r="G145" s="33">
        <v>150</v>
      </c>
    </row>
    <row r="146" spans="1:7" ht="15.75" x14ac:dyDescent="0.2">
      <c r="A146" s="68"/>
      <c r="B146" s="68" t="s">
        <v>90</v>
      </c>
      <c r="D146" s="33">
        <f>E146+F146+G146</f>
        <v>150</v>
      </c>
      <c r="E146" s="33"/>
      <c r="F146" s="33"/>
      <c r="G146" s="33">
        <v>150</v>
      </c>
    </row>
    <row r="147" spans="1:7" ht="15.75" x14ac:dyDescent="0.2">
      <c r="A147" s="68"/>
      <c r="B147" s="68" t="s">
        <v>91</v>
      </c>
      <c r="C147" s="69"/>
      <c r="D147" s="33">
        <f>E147+F147+G147</f>
        <v>0</v>
      </c>
      <c r="E147" s="33"/>
      <c r="F147" s="33"/>
      <c r="G147" s="33"/>
    </row>
    <row r="148" spans="1:7" ht="15.75" x14ac:dyDescent="0.2">
      <c r="A148" s="68"/>
      <c r="B148" s="68"/>
      <c r="C148" s="69"/>
      <c r="D148" s="35"/>
      <c r="E148" s="33"/>
      <c r="F148" s="33"/>
      <c r="G148" s="33"/>
    </row>
    <row r="149" spans="1:7" ht="78.75" x14ac:dyDescent="0.2">
      <c r="A149" s="68" t="s">
        <v>32</v>
      </c>
      <c r="B149" s="68" t="s">
        <v>134</v>
      </c>
      <c r="C149" s="68" t="s">
        <v>133</v>
      </c>
      <c r="D149" s="33">
        <f>E149+F149+G149</f>
        <v>2500</v>
      </c>
      <c r="E149" s="33">
        <f>E154+E153+E152+E151</f>
        <v>1250</v>
      </c>
      <c r="F149" s="33">
        <f>F154+F153+F152+F151</f>
        <v>750</v>
      </c>
      <c r="G149" s="33">
        <f>G154+G153+G152+G151</f>
        <v>500</v>
      </c>
    </row>
    <row r="150" spans="1:7" ht="31.5" x14ac:dyDescent="0.2">
      <c r="A150" s="68"/>
      <c r="B150" s="68" t="s">
        <v>96</v>
      </c>
      <c r="D150" s="34"/>
      <c r="E150" s="33"/>
      <c r="F150" s="33"/>
      <c r="G150" s="33"/>
    </row>
    <row r="151" spans="1:7" ht="15.75" x14ac:dyDescent="0.2">
      <c r="A151" s="68"/>
      <c r="B151" s="68" t="s">
        <v>88</v>
      </c>
      <c r="D151" s="33">
        <f t="shared" ref="D151:D152" si="18">E151+F151+G151</f>
        <v>0</v>
      </c>
      <c r="E151" s="33"/>
      <c r="F151" s="33"/>
      <c r="G151" s="33"/>
    </row>
    <row r="152" spans="1:7" ht="15.75" x14ac:dyDescent="0.2">
      <c r="A152" s="68"/>
      <c r="B152" s="68" t="s">
        <v>89</v>
      </c>
      <c r="D152" s="33">
        <f t="shared" si="18"/>
        <v>1250</v>
      </c>
      <c r="E152" s="33">
        <v>625</v>
      </c>
      <c r="F152" s="33">
        <v>375</v>
      </c>
      <c r="G152" s="33">
        <v>250</v>
      </c>
    </row>
    <row r="153" spans="1:7" ht="15.75" x14ac:dyDescent="0.2">
      <c r="A153" s="68"/>
      <c r="B153" s="68" t="s">
        <v>90</v>
      </c>
      <c r="D153" s="33">
        <f>E153+F153+G153</f>
        <v>1250</v>
      </c>
      <c r="E153" s="33">
        <v>625</v>
      </c>
      <c r="F153" s="33">
        <v>375</v>
      </c>
      <c r="G153" s="33">
        <v>250</v>
      </c>
    </row>
    <row r="154" spans="1:7" ht="15.75" x14ac:dyDescent="0.2">
      <c r="A154" s="68"/>
      <c r="B154" s="68" t="s">
        <v>91</v>
      </c>
      <c r="C154" s="69"/>
      <c r="D154" s="33">
        <f>E154+F154+G154</f>
        <v>0</v>
      </c>
      <c r="E154" s="33"/>
      <c r="F154" s="33"/>
      <c r="G154" s="33"/>
    </row>
    <row r="155" spans="1:7" ht="15.75" x14ac:dyDescent="0.2">
      <c r="A155" s="68"/>
      <c r="B155" s="68"/>
      <c r="C155" s="69"/>
      <c r="D155" s="35"/>
      <c r="E155" s="33"/>
      <c r="F155" s="33"/>
      <c r="G155" s="33"/>
    </row>
    <row r="156" spans="1:7" ht="47.25" x14ac:dyDescent="0.2">
      <c r="A156" s="68" t="s">
        <v>34</v>
      </c>
      <c r="B156" s="68" t="s">
        <v>136</v>
      </c>
      <c r="C156" s="68" t="s">
        <v>137</v>
      </c>
      <c r="D156" s="33">
        <f>E156+F156+G156</f>
        <v>1000</v>
      </c>
      <c r="E156" s="33">
        <f>E161+E160+E159+E158</f>
        <v>0</v>
      </c>
      <c r="F156" s="33">
        <f>F161+F160+F159+F158</f>
        <v>0</v>
      </c>
      <c r="G156" s="33">
        <f>G161+G160+G159+G158</f>
        <v>1000</v>
      </c>
    </row>
    <row r="157" spans="1:7" ht="31.5" x14ac:dyDescent="0.2">
      <c r="A157" s="68"/>
      <c r="B157" s="68" t="s">
        <v>96</v>
      </c>
      <c r="D157" s="34"/>
      <c r="E157" s="33"/>
      <c r="F157" s="33"/>
      <c r="G157" s="33"/>
    </row>
    <row r="158" spans="1:7" ht="15.75" x14ac:dyDescent="0.2">
      <c r="A158" s="68"/>
      <c r="B158" s="68" t="s">
        <v>88</v>
      </c>
      <c r="D158" s="33">
        <f t="shared" ref="D158:D159" si="19">E158+F158+G158</f>
        <v>0</v>
      </c>
      <c r="E158" s="33"/>
      <c r="F158" s="33"/>
      <c r="G158" s="33"/>
    </row>
    <row r="159" spans="1:7" ht="15.75" x14ac:dyDescent="0.2">
      <c r="A159" s="68"/>
      <c r="B159" s="68" t="s">
        <v>89</v>
      </c>
      <c r="D159" s="33">
        <f t="shared" si="19"/>
        <v>300</v>
      </c>
      <c r="E159" s="33"/>
      <c r="F159" s="33"/>
      <c r="G159" s="33">
        <v>300</v>
      </c>
    </row>
    <row r="160" spans="1:7" ht="15.75" x14ac:dyDescent="0.2">
      <c r="A160" s="68"/>
      <c r="B160" s="68" t="s">
        <v>90</v>
      </c>
      <c r="D160" s="33">
        <f>E160+F160+G160</f>
        <v>300</v>
      </c>
      <c r="E160" s="33"/>
      <c r="F160" s="33"/>
      <c r="G160" s="33">
        <v>300</v>
      </c>
    </row>
    <row r="161" spans="1:7" ht="15.75" x14ac:dyDescent="0.2">
      <c r="A161" s="68"/>
      <c r="B161" s="68" t="s">
        <v>91</v>
      </c>
      <c r="C161" s="69"/>
      <c r="D161" s="33">
        <f>E161+F161+G161</f>
        <v>400</v>
      </c>
      <c r="E161" s="33"/>
      <c r="F161" s="33"/>
      <c r="G161" s="33">
        <v>400</v>
      </c>
    </row>
    <row r="162" spans="1:7" ht="15.75" x14ac:dyDescent="0.2">
      <c r="A162" s="68"/>
      <c r="B162" s="68"/>
      <c r="C162" s="69"/>
      <c r="D162" s="35"/>
      <c r="E162" s="33"/>
      <c r="F162" s="33"/>
      <c r="G162" s="33"/>
    </row>
    <row r="163" spans="1:7" ht="47.25" x14ac:dyDescent="0.2">
      <c r="A163" s="68" t="s">
        <v>138</v>
      </c>
      <c r="B163" s="68" t="s">
        <v>139</v>
      </c>
      <c r="C163" s="68" t="s">
        <v>141</v>
      </c>
      <c r="D163" s="33">
        <f>E163+F163+G163</f>
        <v>3100</v>
      </c>
      <c r="E163" s="33">
        <f>E168+E167+E166+E165</f>
        <v>300</v>
      </c>
      <c r="F163" s="33">
        <f>F168+F167+F166+F165</f>
        <v>2800</v>
      </c>
      <c r="G163" s="33">
        <f>G168+G167+G166+G165</f>
        <v>0</v>
      </c>
    </row>
    <row r="164" spans="1:7" ht="31.5" x14ac:dyDescent="0.2">
      <c r="A164" s="68"/>
      <c r="B164" s="68" t="s">
        <v>96</v>
      </c>
      <c r="D164" s="34"/>
      <c r="E164" s="33"/>
      <c r="F164" s="33"/>
      <c r="G164" s="33"/>
    </row>
    <row r="165" spans="1:7" ht="15.75" x14ac:dyDescent="0.2">
      <c r="A165" s="68"/>
      <c r="B165" s="68" t="s">
        <v>88</v>
      </c>
      <c r="D165" s="33">
        <f t="shared" ref="D165:D166" si="20">E165+F165+G165</f>
        <v>0</v>
      </c>
      <c r="E165" s="33"/>
      <c r="F165" s="33"/>
      <c r="G165" s="33"/>
    </row>
    <row r="166" spans="1:7" ht="15.75" x14ac:dyDescent="0.2">
      <c r="A166" s="68"/>
      <c r="B166" s="68" t="s">
        <v>89</v>
      </c>
      <c r="D166" s="33">
        <f t="shared" si="20"/>
        <v>300</v>
      </c>
      <c r="E166" s="33">
        <v>150</v>
      </c>
      <c r="F166" s="33">
        <v>150</v>
      </c>
      <c r="G166" s="33"/>
    </row>
    <row r="167" spans="1:7" ht="15.75" x14ac:dyDescent="0.2">
      <c r="A167" s="68"/>
      <c r="B167" s="68" t="s">
        <v>90</v>
      </c>
      <c r="D167" s="33">
        <f>E167+F167+G167</f>
        <v>300</v>
      </c>
      <c r="E167" s="33">
        <v>150</v>
      </c>
      <c r="F167" s="33">
        <v>150</v>
      </c>
      <c r="G167" s="33"/>
    </row>
    <row r="168" spans="1:7" ht="15.75" x14ac:dyDescent="0.2">
      <c r="A168" s="68"/>
      <c r="B168" s="68" t="s">
        <v>91</v>
      </c>
      <c r="C168" s="69"/>
      <c r="D168" s="33">
        <f>E168+F168+G168</f>
        <v>2500</v>
      </c>
      <c r="E168" s="33"/>
      <c r="F168" s="33">
        <v>2500</v>
      </c>
      <c r="G168" s="33"/>
    </row>
    <row r="169" spans="1:7" ht="15.75" x14ac:dyDescent="0.2">
      <c r="A169" s="68"/>
      <c r="B169" s="68"/>
      <c r="C169" s="69"/>
      <c r="D169" s="35"/>
      <c r="E169" s="33"/>
      <c r="F169" s="33"/>
      <c r="G169" s="33"/>
    </row>
    <row r="170" spans="1:7" ht="63" x14ac:dyDescent="0.2">
      <c r="A170" s="68" t="s">
        <v>142</v>
      </c>
      <c r="B170" s="68" t="s">
        <v>62</v>
      </c>
      <c r="C170" s="68" t="s">
        <v>143</v>
      </c>
      <c r="D170" s="33">
        <f>E170+F170+G170</f>
        <v>300</v>
      </c>
      <c r="E170" s="33">
        <f>E175+E174+E173+E172</f>
        <v>300</v>
      </c>
      <c r="F170" s="33">
        <f>F175+F174+F173+F172</f>
        <v>0</v>
      </c>
      <c r="G170" s="33">
        <f>G175+G174+G173+G172</f>
        <v>0</v>
      </c>
    </row>
    <row r="171" spans="1:7" ht="31.5" x14ac:dyDescent="0.2">
      <c r="A171" s="68"/>
      <c r="B171" s="68" t="s">
        <v>96</v>
      </c>
      <c r="D171" s="34"/>
      <c r="E171" s="33"/>
      <c r="F171" s="33"/>
      <c r="G171" s="33"/>
    </row>
    <row r="172" spans="1:7" ht="15.75" x14ac:dyDescent="0.2">
      <c r="A172" s="68"/>
      <c r="B172" s="68" t="s">
        <v>88</v>
      </c>
      <c r="D172" s="33">
        <f t="shared" ref="D172:D173" si="21">E172+F172+G172</f>
        <v>0</v>
      </c>
      <c r="E172" s="33"/>
      <c r="F172" s="33"/>
      <c r="G172" s="33"/>
    </row>
    <row r="173" spans="1:7" ht="15.75" x14ac:dyDescent="0.2">
      <c r="A173" s="68"/>
      <c r="B173" s="68" t="s">
        <v>89</v>
      </c>
      <c r="D173" s="33">
        <f t="shared" si="21"/>
        <v>150</v>
      </c>
      <c r="E173" s="33">
        <v>150</v>
      </c>
      <c r="F173" s="33"/>
      <c r="G173" s="33"/>
    </row>
    <row r="174" spans="1:7" ht="15.75" x14ac:dyDescent="0.2">
      <c r="A174" s="68"/>
      <c r="B174" s="68" t="s">
        <v>90</v>
      </c>
      <c r="D174" s="33">
        <f>E174+F174+G174</f>
        <v>150</v>
      </c>
      <c r="E174" s="33">
        <v>150</v>
      </c>
      <c r="F174" s="33"/>
      <c r="G174" s="33"/>
    </row>
    <row r="175" spans="1:7" ht="15.75" x14ac:dyDescent="0.2">
      <c r="A175" s="68"/>
      <c r="B175" s="68" t="s">
        <v>91</v>
      </c>
      <c r="C175" s="69"/>
      <c r="D175" s="33">
        <f>E175+F175+G175</f>
        <v>0</v>
      </c>
      <c r="E175" s="33"/>
      <c r="F175" s="33"/>
      <c r="G175" s="33"/>
    </row>
    <row r="176" spans="1:7" ht="15.75" x14ac:dyDescent="0.2">
      <c r="A176" s="68"/>
      <c r="B176" s="68"/>
      <c r="C176" s="69"/>
      <c r="D176" s="35"/>
      <c r="E176" s="33"/>
      <c r="F176" s="33"/>
      <c r="G176" s="33"/>
    </row>
    <row r="177" spans="1:7" ht="63" x14ac:dyDescent="0.2">
      <c r="A177" s="68" t="s">
        <v>144</v>
      </c>
      <c r="B177" s="68" t="s">
        <v>145</v>
      </c>
      <c r="C177" s="68" t="s">
        <v>146</v>
      </c>
      <c r="D177" s="33">
        <f>E177+F177+G177</f>
        <v>4500</v>
      </c>
      <c r="E177" s="33">
        <f>E182+E181+E180+E179</f>
        <v>1000</v>
      </c>
      <c r="F177" s="33">
        <f>F182+F181+F180+F179</f>
        <v>1500</v>
      </c>
      <c r="G177" s="33">
        <f>G182+G181+G180+G179</f>
        <v>2000</v>
      </c>
    </row>
    <row r="178" spans="1:7" ht="31.5" x14ac:dyDescent="0.2">
      <c r="A178" s="68"/>
      <c r="B178" s="68" t="s">
        <v>96</v>
      </c>
      <c r="D178" s="34"/>
      <c r="E178" s="33"/>
      <c r="F178" s="33"/>
      <c r="G178" s="33"/>
    </row>
    <row r="179" spans="1:7" ht="15.75" x14ac:dyDescent="0.2">
      <c r="A179" s="68"/>
      <c r="B179" s="68" t="s">
        <v>88</v>
      </c>
      <c r="D179" s="33">
        <f t="shared" ref="D179:D180" si="22">E179+F179+G179</f>
        <v>0</v>
      </c>
      <c r="E179" s="33"/>
      <c r="F179" s="33"/>
      <c r="G179" s="33"/>
    </row>
    <row r="180" spans="1:7" ht="15.75" x14ac:dyDescent="0.2">
      <c r="A180" s="68"/>
      <c r="B180" s="68" t="s">
        <v>89</v>
      </c>
      <c r="D180" s="33">
        <f t="shared" si="22"/>
        <v>1750</v>
      </c>
      <c r="E180" s="33">
        <v>500</v>
      </c>
      <c r="F180" s="33">
        <v>500</v>
      </c>
      <c r="G180" s="33">
        <v>750</v>
      </c>
    </row>
    <row r="181" spans="1:7" ht="15.75" x14ac:dyDescent="0.2">
      <c r="A181" s="68"/>
      <c r="B181" s="68" t="s">
        <v>90</v>
      </c>
      <c r="D181" s="33">
        <f>E181+F181+G181</f>
        <v>1750</v>
      </c>
      <c r="E181" s="33">
        <v>500</v>
      </c>
      <c r="F181" s="33">
        <v>500</v>
      </c>
      <c r="G181" s="33">
        <v>750</v>
      </c>
    </row>
    <row r="182" spans="1:7" ht="15.75" x14ac:dyDescent="0.2">
      <c r="A182" s="68"/>
      <c r="B182" s="68" t="s">
        <v>91</v>
      </c>
      <c r="C182" s="69"/>
      <c r="D182" s="33">
        <f>E182+F182+G182</f>
        <v>1000</v>
      </c>
      <c r="E182" s="33"/>
      <c r="F182" s="33">
        <v>500</v>
      </c>
      <c r="G182" s="33">
        <v>500</v>
      </c>
    </row>
    <row r="183" spans="1:7" ht="15.75" x14ac:dyDescent="0.2">
      <c r="A183" s="68"/>
      <c r="B183" s="68"/>
      <c r="C183" s="69"/>
      <c r="D183" s="35"/>
      <c r="E183" s="33"/>
      <c r="F183" s="33"/>
      <c r="G183" s="33"/>
    </row>
    <row r="184" spans="1:7" ht="63" x14ac:dyDescent="0.2">
      <c r="A184" s="68" t="s">
        <v>147</v>
      </c>
      <c r="B184" s="68" t="s">
        <v>148</v>
      </c>
      <c r="C184" s="68" t="s">
        <v>149</v>
      </c>
      <c r="D184" s="33">
        <f>E184+F184+G184</f>
        <v>1800</v>
      </c>
      <c r="E184" s="33">
        <f>E189+E188+E187+E186</f>
        <v>0</v>
      </c>
      <c r="F184" s="33">
        <f>F189+F188+F187+F186</f>
        <v>0</v>
      </c>
      <c r="G184" s="33">
        <f>G189+G188+G187+G186</f>
        <v>1800</v>
      </c>
    </row>
    <row r="185" spans="1:7" ht="31.5" x14ac:dyDescent="0.2">
      <c r="A185" s="68"/>
      <c r="B185" s="68" t="s">
        <v>96</v>
      </c>
      <c r="D185" s="34"/>
      <c r="E185" s="33"/>
      <c r="F185" s="33"/>
      <c r="G185" s="33"/>
    </row>
    <row r="186" spans="1:7" ht="15.75" x14ac:dyDescent="0.2">
      <c r="A186" s="68"/>
      <c r="B186" s="68" t="s">
        <v>88</v>
      </c>
      <c r="D186" s="33">
        <f t="shared" ref="D186:D187" si="23">E186+F186+G186</f>
        <v>1000</v>
      </c>
      <c r="E186" s="33"/>
      <c r="F186" s="33"/>
      <c r="G186" s="33">
        <v>1000</v>
      </c>
    </row>
    <row r="187" spans="1:7" ht="15.75" x14ac:dyDescent="0.2">
      <c r="A187" s="68"/>
      <c r="B187" s="68" t="s">
        <v>89</v>
      </c>
      <c r="D187" s="33">
        <f t="shared" si="23"/>
        <v>400</v>
      </c>
      <c r="E187" s="33"/>
      <c r="F187" s="33"/>
      <c r="G187" s="33">
        <v>400</v>
      </c>
    </row>
    <row r="188" spans="1:7" ht="15.75" x14ac:dyDescent="0.2">
      <c r="A188" s="68"/>
      <c r="B188" s="68" t="s">
        <v>90</v>
      </c>
      <c r="D188" s="33">
        <f>E188+F188+G188</f>
        <v>400</v>
      </c>
      <c r="E188" s="33"/>
      <c r="F188" s="33"/>
      <c r="G188" s="33">
        <v>400</v>
      </c>
    </row>
    <row r="189" spans="1:7" ht="15.75" x14ac:dyDescent="0.2">
      <c r="A189" s="68"/>
      <c r="B189" s="68" t="s">
        <v>91</v>
      </c>
      <c r="C189" s="69"/>
      <c r="D189" s="33">
        <f>E189+F189+G189</f>
        <v>0</v>
      </c>
      <c r="E189" s="33"/>
      <c r="F189" s="33"/>
      <c r="G189" s="33"/>
    </row>
    <row r="190" spans="1:7" ht="15.75" x14ac:dyDescent="0.2">
      <c r="A190" s="68"/>
      <c r="B190" s="68"/>
      <c r="C190" s="69"/>
      <c r="D190" s="35"/>
      <c r="E190" s="33"/>
      <c r="F190" s="33"/>
      <c r="G190" s="33"/>
    </row>
    <row r="191" spans="1:7" ht="78.75" x14ac:dyDescent="0.2">
      <c r="A191" s="68" t="s">
        <v>36</v>
      </c>
      <c r="B191" s="68" t="s">
        <v>150</v>
      </c>
      <c r="C191" s="68" t="s">
        <v>151</v>
      </c>
      <c r="D191" s="33">
        <f>E191+F191+G191</f>
        <v>18400</v>
      </c>
      <c r="E191" s="33">
        <f>E196+E195+E194+E193</f>
        <v>0</v>
      </c>
      <c r="F191" s="33">
        <f>F196+F195+F194+F193</f>
        <v>0</v>
      </c>
      <c r="G191" s="33">
        <f>G196+G195+G194+G193</f>
        <v>18400</v>
      </c>
    </row>
    <row r="192" spans="1:7" ht="31.5" x14ac:dyDescent="0.2">
      <c r="A192" s="68"/>
      <c r="B192" s="68" t="s">
        <v>96</v>
      </c>
      <c r="D192" s="34"/>
      <c r="E192" s="33"/>
      <c r="F192" s="33"/>
      <c r="G192" s="33"/>
    </row>
    <row r="193" spans="1:7" ht="15.75" x14ac:dyDescent="0.2">
      <c r="A193" s="68"/>
      <c r="B193" s="68" t="s">
        <v>88</v>
      </c>
      <c r="D193" s="33">
        <f t="shared" ref="D193:D194" si="24">E193+F193+G193</f>
        <v>400</v>
      </c>
      <c r="E193" s="33"/>
      <c r="F193" s="33"/>
      <c r="G193" s="33">
        <v>400</v>
      </c>
    </row>
    <row r="194" spans="1:7" ht="15.75" x14ac:dyDescent="0.2">
      <c r="A194" s="68"/>
      <c r="B194" s="68" t="s">
        <v>89</v>
      </c>
      <c r="D194" s="33">
        <f t="shared" si="24"/>
        <v>5000</v>
      </c>
      <c r="E194" s="33"/>
      <c r="F194" s="33"/>
      <c r="G194" s="33">
        <v>5000</v>
      </c>
    </row>
    <row r="195" spans="1:7" ht="15.75" x14ac:dyDescent="0.2">
      <c r="A195" s="68"/>
      <c r="B195" s="68" t="s">
        <v>90</v>
      </c>
      <c r="D195" s="33">
        <f>E195+F195+G195</f>
        <v>5000</v>
      </c>
      <c r="E195" s="33"/>
      <c r="F195" s="33"/>
      <c r="G195" s="33">
        <v>5000</v>
      </c>
    </row>
    <row r="196" spans="1:7" ht="15.75" x14ac:dyDescent="0.2">
      <c r="A196" s="68"/>
      <c r="B196" s="68" t="s">
        <v>91</v>
      </c>
      <c r="C196" s="69"/>
      <c r="D196" s="33">
        <f>E196+F196+G196</f>
        <v>8000</v>
      </c>
      <c r="E196" s="33"/>
      <c r="F196" s="33"/>
      <c r="G196" s="33">
        <v>8000</v>
      </c>
    </row>
    <row r="197" spans="1:7" ht="15.75" x14ac:dyDescent="0.2">
      <c r="A197" s="68"/>
      <c r="B197" s="68"/>
      <c r="C197" s="69"/>
      <c r="D197" s="35"/>
      <c r="E197" s="33"/>
      <c r="F197" s="33"/>
      <c r="G197" s="33"/>
    </row>
    <row r="198" spans="1:7" ht="47.25" x14ac:dyDescent="0.2">
      <c r="A198" s="68" t="s">
        <v>38</v>
      </c>
      <c r="B198" s="68" t="s">
        <v>50</v>
      </c>
      <c r="C198" s="68" t="s">
        <v>152</v>
      </c>
      <c r="D198" s="33">
        <f>E198+F198+G198</f>
        <v>3000</v>
      </c>
      <c r="E198" s="33">
        <f>E203+E202+E201+E200</f>
        <v>1000</v>
      </c>
      <c r="F198" s="33">
        <f>F203+F202+F201+F200</f>
        <v>1000</v>
      </c>
      <c r="G198" s="33">
        <f>G203+G202+G201+G200</f>
        <v>1000</v>
      </c>
    </row>
    <row r="199" spans="1:7" ht="31.5" x14ac:dyDescent="0.2">
      <c r="A199" s="68"/>
      <c r="B199" s="68" t="s">
        <v>96</v>
      </c>
      <c r="D199" s="34"/>
      <c r="E199" s="33"/>
      <c r="F199" s="33"/>
      <c r="G199" s="33"/>
    </row>
    <row r="200" spans="1:7" ht="15.75" x14ac:dyDescent="0.2">
      <c r="A200" s="68"/>
      <c r="B200" s="68" t="s">
        <v>88</v>
      </c>
      <c r="D200" s="33">
        <f t="shared" ref="D200:D201" si="25">E200+F200+G200</f>
        <v>2700</v>
      </c>
      <c r="E200" s="33">
        <v>900</v>
      </c>
      <c r="F200" s="33">
        <v>900</v>
      </c>
      <c r="G200" s="33">
        <v>900</v>
      </c>
    </row>
    <row r="201" spans="1:7" ht="15.75" x14ac:dyDescent="0.2">
      <c r="A201" s="68"/>
      <c r="B201" s="68" t="s">
        <v>89</v>
      </c>
      <c r="D201" s="33">
        <f t="shared" si="25"/>
        <v>150</v>
      </c>
      <c r="E201" s="33">
        <v>50</v>
      </c>
      <c r="F201" s="33">
        <v>50</v>
      </c>
      <c r="G201" s="33">
        <v>50</v>
      </c>
    </row>
    <row r="202" spans="1:7" ht="15.75" x14ac:dyDescent="0.2">
      <c r="A202" s="68"/>
      <c r="B202" s="68" t="s">
        <v>90</v>
      </c>
      <c r="D202" s="33">
        <f>E202+F202+G202</f>
        <v>150</v>
      </c>
      <c r="E202" s="33">
        <v>50</v>
      </c>
      <c r="F202" s="33">
        <v>50</v>
      </c>
      <c r="G202" s="33">
        <v>50</v>
      </c>
    </row>
    <row r="203" spans="1:7" ht="15.75" x14ac:dyDescent="0.2">
      <c r="A203" s="68"/>
      <c r="B203" s="68" t="s">
        <v>91</v>
      </c>
      <c r="C203" s="69"/>
      <c r="D203" s="33">
        <f>E203+F203+G203</f>
        <v>0</v>
      </c>
      <c r="E203" s="33"/>
      <c r="F203" s="33"/>
      <c r="G203" s="33"/>
    </row>
    <row r="204" spans="1:7" ht="15.75" x14ac:dyDescent="0.2">
      <c r="A204" s="68"/>
      <c r="B204" s="68"/>
      <c r="C204" s="69"/>
      <c r="D204" s="35"/>
      <c r="E204" s="33"/>
      <c r="F204" s="33"/>
      <c r="G204" s="33"/>
    </row>
    <row r="205" spans="1:7" ht="63" x14ac:dyDescent="0.2">
      <c r="A205" s="68" t="s">
        <v>40</v>
      </c>
      <c r="B205" s="68" t="s">
        <v>153</v>
      </c>
      <c r="C205" s="68" t="s">
        <v>154</v>
      </c>
      <c r="D205" s="33">
        <f>E205+F205+G205</f>
        <v>31684</v>
      </c>
      <c r="E205" s="33">
        <f>E210+E209+E208+E207</f>
        <v>13380</v>
      </c>
      <c r="F205" s="33">
        <f>F210+F209+F208+F207</f>
        <v>18304</v>
      </c>
      <c r="G205" s="33">
        <f>G210+G209+G208+G207</f>
        <v>0</v>
      </c>
    </row>
    <row r="206" spans="1:7" ht="31.5" x14ac:dyDescent="0.2">
      <c r="A206" s="68"/>
      <c r="B206" s="68" t="s">
        <v>96</v>
      </c>
      <c r="D206" s="34"/>
      <c r="E206" s="33"/>
      <c r="F206" s="33"/>
      <c r="G206" s="33"/>
    </row>
    <row r="207" spans="1:7" ht="15.75" x14ac:dyDescent="0.2">
      <c r="A207" s="68"/>
      <c r="B207" s="68" t="s">
        <v>88</v>
      </c>
      <c r="D207" s="33">
        <f t="shared" ref="D207:D208" si="26">E207+F207+G207</f>
        <v>0</v>
      </c>
      <c r="E207" s="33"/>
      <c r="F207" s="33"/>
      <c r="G207" s="33"/>
    </row>
    <row r="208" spans="1:7" ht="15.75" x14ac:dyDescent="0.2">
      <c r="A208" s="68"/>
      <c r="B208" s="68" t="s">
        <v>89</v>
      </c>
      <c r="D208" s="33">
        <f t="shared" si="26"/>
        <v>13381</v>
      </c>
      <c r="E208" s="33">
        <v>6690</v>
      </c>
      <c r="F208" s="33">
        <v>6691</v>
      </c>
      <c r="G208" s="33"/>
    </row>
    <row r="209" spans="1:11" ht="15.75" x14ac:dyDescent="0.2">
      <c r="A209" s="68"/>
      <c r="B209" s="68" t="s">
        <v>90</v>
      </c>
      <c r="D209" s="33">
        <f>E209+F209+G209</f>
        <v>18303</v>
      </c>
      <c r="E209" s="33">
        <v>6690</v>
      </c>
      <c r="F209" s="33">
        <v>11613</v>
      </c>
      <c r="G209" s="33"/>
    </row>
    <row r="210" spans="1:11" ht="15.75" x14ac:dyDescent="0.2">
      <c r="A210" s="68"/>
      <c r="B210" s="68" t="s">
        <v>91</v>
      </c>
      <c r="C210" s="69"/>
      <c r="D210" s="33">
        <f>E210+F210+G210</f>
        <v>0</v>
      </c>
      <c r="E210" s="33"/>
      <c r="F210" s="33"/>
      <c r="G210" s="33"/>
    </row>
    <row r="211" spans="1:11" ht="15.75" x14ac:dyDescent="0.2">
      <c r="A211" s="68"/>
      <c r="B211" s="68"/>
      <c r="C211" s="69"/>
      <c r="D211" s="35"/>
      <c r="E211" s="33"/>
      <c r="F211" s="33"/>
      <c r="G211" s="33"/>
    </row>
    <row r="212" spans="1:11" ht="15.75" x14ac:dyDescent="0.25">
      <c r="B212" s="5" t="s">
        <v>52</v>
      </c>
      <c r="C212" s="6"/>
      <c r="D212" s="24">
        <f>D205+D198+D191+D184+D177+D170+D163+D156+D149+D142+D135+D128+D121+D114+D107+D100+D91+D84+D77+D70+D63+D56+D48+D41+D34+D27+D20+D13</f>
        <v>3337308.7</v>
      </c>
      <c r="E212" s="24">
        <f t="shared" ref="E212:G212" si="27">E205+E198+E191+E184+E177+E170+E163+E156+E149+E142+E135+E128+E121+E114+E107+E100+E91+E84+E77+E70+E63+E56+E48+E41+E34+E27+E20+E13</f>
        <v>1590210.7</v>
      </c>
      <c r="F212" s="24">
        <f t="shared" si="27"/>
        <v>1292708</v>
      </c>
      <c r="G212" s="24">
        <f t="shared" si="27"/>
        <v>454390</v>
      </c>
      <c r="H212" s="4"/>
      <c r="I212" s="4"/>
    </row>
    <row r="213" spans="1:11" ht="31.5" x14ac:dyDescent="0.2">
      <c r="B213" s="68" t="s">
        <v>96</v>
      </c>
      <c r="C213" s="6"/>
      <c r="D213" s="24">
        <f t="shared" ref="D213:G217" si="28">D206+D199+D192+D185+D178+D171+D164+D157+D150+D143+D136+D129+D122+D115+D108+D101+D92+D85+D78+D71+D64+D57+D49+D42+D35+D28+D21+D14</f>
        <v>0</v>
      </c>
      <c r="E213" s="24"/>
      <c r="F213" s="24"/>
      <c r="G213" s="24"/>
      <c r="I213" s="4"/>
    </row>
    <row r="214" spans="1:11" ht="15.75" x14ac:dyDescent="0.2">
      <c r="B214" s="68" t="s">
        <v>88</v>
      </c>
      <c r="C214" s="6"/>
      <c r="D214" s="24">
        <f t="shared" si="28"/>
        <v>1777179.5</v>
      </c>
      <c r="E214" s="24">
        <f t="shared" si="28"/>
        <v>1040039.5</v>
      </c>
      <c r="F214" s="24">
        <f t="shared" si="28"/>
        <v>729160</v>
      </c>
      <c r="G214" s="24">
        <f t="shared" si="28"/>
        <v>7980</v>
      </c>
      <c r="I214" s="4"/>
    </row>
    <row r="215" spans="1:11" ht="15.75" x14ac:dyDescent="0.2">
      <c r="B215" s="68" t="s">
        <v>89</v>
      </c>
      <c r="C215" s="6"/>
      <c r="D215" s="24">
        <f t="shared" si="28"/>
        <v>368853</v>
      </c>
      <c r="E215" s="24">
        <f t="shared" si="28"/>
        <v>178125</v>
      </c>
      <c r="F215" s="24">
        <f t="shared" si="28"/>
        <v>170038</v>
      </c>
      <c r="G215" s="24">
        <f t="shared" si="28"/>
        <v>20690</v>
      </c>
      <c r="K215" s="4"/>
    </row>
    <row r="216" spans="1:11" ht="15.75" x14ac:dyDescent="0.2">
      <c r="B216" s="68" t="s">
        <v>90</v>
      </c>
      <c r="C216" s="6"/>
      <c r="D216" s="24">
        <f t="shared" si="28"/>
        <v>569076.19999999995</v>
      </c>
      <c r="E216" s="24">
        <f t="shared" si="28"/>
        <v>194576.2</v>
      </c>
      <c r="F216" s="24">
        <f t="shared" si="28"/>
        <v>246730</v>
      </c>
      <c r="G216" s="24">
        <f t="shared" si="28"/>
        <v>127770</v>
      </c>
      <c r="I216" s="4"/>
      <c r="J216" s="4"/>
    </row>
    <row r="217" spans="1:11" ht="15.75" x14ac:dyDescent="0.2">
      <c r="B217" s="68" t="s">
        <v>91</v>
      </c>
      <c r="C217" s="6"/>
      <c r="D217" s="24">
        <f t="shared" si="28"/>
        <v>622200</v>
      </c>
      <c r="E217" s="24">
        <f t="shared" si="28"/>
        <v>177470</v>
      </c>
      <c r="F217" s="24">
        <f t="shared" si="28"/>
        <v>146780</v>
      </c>
      <c r="G217" s="24">
        <f t="shared" si="28"/>
        <v>297950</v>
      </c>
      <c r="J217" s="4"/>
    </row>
    <row r="218" spans="1:11" ht="60" customHeight="1" x14ac:dyDescent="0.2">
      <c r="A218" s="31"/>
      <c r="B218" s="76"/>
      <c r="C218" s="76"/>
      <c r="D218" s="76"/>
      <c r="E218" s="76"/>
      <c r="F218" s="76"/>
      <c r="G218" s="76"/>
    </row>
    <row r="219" spans="1:11" x14ac:dyDescent="0.2">
      <c r="F219" s="4"/>
    </row>
    <row r="223" spans="1:11" x14ac:dyDescent="0.2">
      <c r="E223" s="4"/>
    </row>
  </sheetData>
  <mergeCells count="12">
    <mergeCell ref="A98:G98"/>
    <mergeCell ref="B218:G218"/>
    <mergeCell ref="B2:G2"/>
    <mergeCell ref="A7:A8"/>
    <mergeCell ref="B7:B8"/>
    <mergeCell ref="C7:C8"/>
    <mergeCell ref="D7:D8"/>
    <mergeCell ref="A3:G3"/>
    <mergeCell ref="A4:G4"/>
    <mergeCell ref="E7:G7"/>
    <mergeCell ref="A11:G11"/>
    <mergeCell ref="A55:G55"/>
  </mergeCells>
  <pageMargins left="0.75" right="0.75" top="0.49" bottom="0.53" header="0.32" footer="0.33"/>
  <pageSetup paperSize="9" scale="85" fitToHeight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Приложение без подтвержденных о</vt:lpstr>
      <vt:lpstr>Приложение №3</vt:lpstr>
      <vt:lpstr>Предложения по этапам дсМР№6</vt:lpstr>
      <vt:lpstr>недостаток средств</vt:lpstr>
      <vt:lpstr>выписка по культуре 2014</vt:lpstr>
      <vt:lpstr>Справка по объектам 2014год</vt:lpstr>
      <vt:lpstr>Информация о МП (область)</vt:lpstr>
      <vt:lpstr>'выписка по культуре 2014'!Область_печати</vt:lpstr>
      <vt:lpstr>'Информация о МП (область)'!Область_печати</vt:lpstr>
      <vt:lpstr>'недостаток средств'!Область_печати</vt:lpstr>
      <vt:lpstr>'Предложения по этапам дсМР№6'!Область_печати</vt:lpstr>
      <vt:lpstr>'Приложение №3'!Область_печати</vt:lpstr>
      <vt:lpstr>'Приложение без подтвержденных о'!Область_печати</vt:lpstr>
      <vt:lpstr>'Справка по объектам 2014год'!Область_печати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Юля</cp:lastModifiedBy>
  <cp:lastPrinted>2014-04-27T14:51:29Z</cp:lastPrinted>
  <dcterms:created xsi:type="dcterms:W3CDTF">2012-08-26T14:57:35Z</dcterms:created>
  <dcterms:modified xsi:type="dcterms:W3CDTF">2014-06-11T05:46:59Z</dcterms:modified>
</cp:coreProperties>
</file>