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20" sheetId="1" r:id="rId1"/>
  </sheets>
  <definedNames>
    <definedName name="_xlnm._FilterDatabase" localSheetId="0" hidden="1">'Дор фонд Пр 20'!$A$4:$B$35</definedName>
    <definedName name="_xlnm.Print_Area" localSheetId="0">'Дор фонд Пр 20'!$A$1:$D$41</definedName>
  </definedNames>
  <calcPr calcId="145621"/>
</workbook>
</file>

<file path=xl/calcChain.xml><?xml version="1.0" encoding="utf-8"?>
<calcChain xmlns="http://schemas.openxmlformats.org/spreadsheetml/2006/main">
  <c r="C8" i="1"/>
  <c r="D8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7"/>
  <c r="C7"/>
  <c r="C16"/>
  <c r="C13" s="1"/>
  <c r="C17"/>
  <c r="C14" s="1"/>
  <c r="B18"/>
  <c r="B7"/>
  <c r="C38"/>
  <c r="C36"/>
  <c r="C33"/>
  <c r="C30"/>
  <c r="C27"/>
  <c r="C24"/>
  <c r="C21"/>
  <c r="C18"/>
  <c r="B16"/>
  <c r="B13" s="1"/>
  <c r="B17"/>
  <c r="B14"/>
  <c r="B38"/>
  <c r="B30"/>
  <c r="B27"/>
  <c r="B36"/>
  <c r="B24"/>
  <c r="B21"/>
  <c r="B33"/>
  <c r="C15" l="1"/>
  <c r="B12"/>
  <c r="C12"/>
  <c r="B11"/>
  <c r="B15"/>
  <c r="B8" l="1"/>
</calcChain>
</file>

<file path=xl/sharedStrings.xml><?xml version="1.0" encoding="utf-8"?>
<sst xmlns="http://schemas.openxmlformats.org/spreadsheetml/2006/main" count="43" uniqueCount="27">
  <si>
    <t>Прогнозируемое поступление доходов и распределение бюджетных ассигнований Дорожного фонда города Орла на 2020 год</t>
  </si>
  <si>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</si>
  <si>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</si>
  <si>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</si>
  <si>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</si>
  <si>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</si>
  <si>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</si>
  <si>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</si>
  <si>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</si>
  <si>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</si>
  <si>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</si>
  <si>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</si>
  <si>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</si>
  <si>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</si>
  <si>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</si>
  <si>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</si>
  <si>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</si>
  <si>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 xml:space="preserve">Заместитель главы администрации - начальник финансово- экономического управления администрации города Орла                                                                            </t>
  </si>
  <si>
    <t>Утверждено на 2020 год</t>
  </si>
  <si>
    <t>Муниципальная программа "Комплексное развитие улично-дорожной сети города Орла на 2020-2022 годы", Ведомственная целевая программа "Муниципальная адресная инвестиционная программа"</t>
  </si>
  <si>
    <t>Строительство, ремонт дорог и дворовых территорий в рамках Закона Орловской области от 26 января 2007 года №655-ОЗ "О наказах избирателей депутатам Орловского областного Совета народных депутатов"</t>
  </si>
  <si>
    <t>Приложение 20</t>
  </si>
  <si>
    <t>Краличев И.Н.</t>
  </si>
  <si>
    <t xml:space="preserve">к постановлению администрации города Орла
  №__________________ от _______________                          </t>
  </si>
  <si>
    <t>Отчет за 9 месяцев</t>
  </si>
  <si>
    <t>% исполнения к утвержденному бюджету</t>
  </si>
  <si>
    <t>Единица измерения: тыс. руб.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</si>
</sst>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1">
    <font>
      <sz val="1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Calibri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  <charset val="204"/>
    </font>
    <font>
      <sz val="12"/>
      <name val="Times New Roman"/>
      <family val="1"/>
    </font>
    <font>
      <b/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12" fillId="0" borderId="1">
      <alignment horizontal="right" vertical="center"/>
    </xf>
    <xf numFmtId="165" fontId="17" fillId="0" borderId="4">
      <alignment horizontal="right" vertical="center" shrinkToFit="1"/>
    </xf>
    <xf numFmtId="49" fontId="13" fillId="0" borderId="1">
      <alignment horizontal="center" vertical="center" wrapText="1"/>
    </xf>
    <xf numFmtId="49" fontId="12" fillId="0" borderId="1">
      <alignment horizontal="left" vertical="center" wrapText="1"/>
    </xf>
    <xf numFmtId="0" fontId="13" fillId="0" borderId="0">
      <alignment wrapText="1"/>
    </xf>
    <xf numFmtId="4" fontId="18" fillId="0" borderId="5">
      <alignment horizontal="right" vertical="center"/>
    </xf>
    <xf numFmtId="4" fontId="12" fillId="0" borderId="1">
      <alignment horizontal="right" vertical="center" shrinkToFit="1"/>
    </xf>
    <xf numFmtId="0" fontId="2" fillId="0" borderId="0"/>
    <xf numFmtId="0" fontId="2" fillId="0" borderId="0"/>
    <xf numFmtId="0" fontId="10" fillId="0" borderId="0"/>
    <xf numFmtId="0" fontId="1" fillId="0" borderId="0"/>
  </cellStyleXfs>
  <cellXfs count="45">
    <xf numFmtId="0" fontId="0" fillId="0" borderId="0" xfId="0"/>
    <xf numFmtId="0" fontId="3" fillId="0" borderId="0" xfId="8" applyFont="1" applyFill="1"/>
    <xf numFmtId="164" fontId="6" fillId="0" borderId="2" xfId="0" applyNumberFormat="1" applyFont="1" applyFill="1" applyBorder="1" applyAlignment="1">
      <alignment vertical="top" wrapText="1"/>
    </xf>
    <xf numFmtId="164" fontId="6" fillId="0" borderId="2" xfId="8" applyNumberFormat="1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164" fontId="7" fillId="0" borderId="2" xfId="8" applyNumberFormat="1" applyFont="1" applyFill="1" applyBorder="1" applyAlignment="1" applyProtection="1">
      <alignment vertical="center" wrapText="1"/>
    </xf>
    <xf numFmtId="0" fontId="6" fillId="0" borderId="0" xfId="8" applyFont="1" applyFill="1"/>
    <xf numFmtId="0" fontId="8" fillId="0" borderId="2" xfId="0" applyFont="1" applyFill="1" applyBorder="1" applyAlignment="1" applyProtection="1">
      <alignment vertical="top" wrapText="1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5" fillId="0" borderId="0" xfId="8" applyFont="1" applyFill="1"/>
    <xf numFmtId="49" fontId="5" fillId="0" borderId="2" xfId="10" applyNumberFormat="1" applyFont="1" applyFill="1" applyBorder="1" applyAlignment="1" applyProtection="1">
      <alignment horizontal="justify" vertical="top" wrapText="1"/>
    </xf>
    <xf numFmtId="164" fontId="6" fillId="0" borderId="2" xfId="0" applyNumberFormat="1" applyFont="1" applyFill="1" applyBorder="1" applyAlignment="1">
      <alignment vertical="center"/>
    </xf>
    <xf numFmtId="2" fontId="5" fillId="0" borderId="2" xfId="10" applyNumberFormat="1" applyFont="1" applyFill="1" applyBorder="1" applyAlignment="1" applyProtection="1">
      <alignment horizontal="justify" vertical="top" wrapText="1"/>
    </xf>
    <xf numFmtId="0" fontId="5" fillId="0" borderId="2" xfId="8" applyFont="1" applyFill="1" applyBorder="1" applyAlignment="1">
      <alignment vertical="top" wrapText="1"/>
    </xf>
    <xf numFmtId="0" fontId="5" fillId="0" borderId="0" xfId="0" applyFont="1" applyFill="1" applyBorder="1" applyAlignment="1" applyProtection="1">
      <alignment horizontal="left" vertical="top" wrapText="1" indent="2"/>
      <protection locked="0"/>
    </xf>
    <xf numFmtId="164" fontId="6" fillId="0" borderId="0" xfId="0" applyNumberFormat="1" applyFont="1" applyFill="1" applyBorder="1" applyAlignment="1">
      <alignment vertical="center" shrinkToFit="1"/>
    </xf>
    <xf numFmtId="164" fontId="11" fillId="0" borderId="0" xfId="8" applyNumberFormat="1" applyFont="1" applyFill="1"/>
    <xf numFmtId="0" fontId="11" fillId="0" borderId="0" xfId="8" applyFont="1" applyFill="1"/>
    <xf numFmtId="49" fontId="5" fillId="0" borderId="2" xfId="10" applyNumberFormat="1" applyFont="1" applyFill="1" applyBorder="1" applyAlignment="1" applyProtection="1">
      <alignment horizontal="left" vertical="top" wrapText="1" indent="1"/>
    </xf>
    <xf numFmtId="0" fontId="8" fillId="0" borderId="2" xfId="0" applyFont="1" applyFill="1" applyBorder="1" applyAlignment="1" applyProtection="1">
      <alignment horizontal="left" vertical="top" wrapText="1" indent="3"/>
      <protection locked="0"/>
    </xf>
    <xf numFmtId="4" fontId="5" fillId="0" borderId="2" xfId="10" applyNumberFormat="1" applyFont="1" applyFill="1" applyBorder="1" applyAlignment="1" applyProtection="1">
      <alignment horizontal="left" vertical="top" wrapText="1" indent="1"/>
    </xf>
    <xf numFmtId="0" fontId="5" fillId="0" borderId="2" xfId="0" applyFont="1" applyFill="1" applyBorder="1" applyAlignment="1" applyProtection="1">
      <alignment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 indent="2"/>
      <protection locked="0"/>
    </xf>
    <xf numFmtId="0" fontId="14" fillId="0" borderId="0" xfId="8" applyFont="1" applyFill="1"/>
    <xf numFmtId="0" fontId="9" fillId="0" borderId="0" xfId="8" applyFont="1" applyFill="1"/>
    <xf numFmtId="0" fontId="15" fillId="0" borderId="0" xfId="8" applyFont="1" applyFill="1"/>
    <xf numFmtId="164" fontId="7" fillId="0" borderId="2" xfId="8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 shrinkToFit="1"/>
    </xf>
    <xf numFmtId="164" fontId="9" fillId="0" borderId="2" xfId="0" applyNumberFormat="1" applyFont="1" applyFill="1" applyBorder="1" applyAlignment="1">
      <alignment vertical="center" shrinkToFit="1"/>
    </xf>
    <xf numFmtId="0" fontId="5" fillId="0" borderId="0" xfId="8" applyFont="1" applyFill="1" applyAlignment="1"/>
    <xf numFmtId="0" fontId="5" fillId="0" borderId="0" xfId="11" applyFont="1" applyFill="1" applyAlignment="1">
      <alignment vertical="top"/>
    </xf>
    <xf numFmtId="0" fontId="16" fillId="0" borderId="0" xfId="0" applyFont="1" applyFill="1" applyAlignment="1">
      <alignment wrapText="1"/>
    </xf>
    <xf numFmtId="0" fontId="6" fillId="0" borderId="2" xfId="9" applyFont="1" applyFill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Fill="1" applyBorder="1" applyAlignment="1">
      <alignment horizontal="center" vertical="center" wrapText="1" shrinkToFi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9" fillId="0" borderId="0" xfId="8" applyNumberFormat="1" applyFont="1" applyFill="1"/>
    <xf numFmtId="164" fontId="9" fillId="0" borderId="2" xfId="8" applyNumberFormat="1" applyFont="1" applyFill="1" applyBorder="1" applyAlignment="1" applyProtection="1">
      <alignment vertical="center" wrapText="1"/>
    </xf>
    <xf numFmtId="164" fontId="20" fillId="0" borderId="2" xfId="8" applyNumberFormat="1" applyFont="1" applyFill="1" applyBorder="1" applyAlignment="1" applyProtection="1">
      <alignment vertical="center" wrapText="1"/>
    </xf>
    <xf numFmtId="49" fontId="16" fillId="0" borderId="0" xfId="0" applyNumberFormat="1" applyFont="1" applyFill="1" applyAlignment="1">
      <alignment horizontal="right" wrapText="1"/>
    </xf>
    <xf numFmtId="3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4" fillId="0" borderId="0" xfId="8" applyFont="1" applyFill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right"/>
    </xf>
  </cellXfs>
  <cellStyles count="12">
    <cellStyle name="st36" xfId="1"/>
    <cellStyle name="st38" xfId="2"/>
    <cellStyle name="xl25" xfId="3"/>
    <cellStyle name="xl28" xfId="4"/>
    <cellStyle name="xl30" xfId="5"/>
    <cellStyle name="xl42" xfId="6"/>
    <cellStyle name="xl45" xfId="7"/>
    <cellStyle name="Обычный" xfId="0" builtinId="0"/>
    <cellStyle name="Обычный 2" xfId="8"/>
    <cellStyle name="Обычный 2 10" xfId="9"/>
    <cellStyle name="Обычный_Доходы по новой классификации" xfId="10"/>
    <cellStyle name="Обычный_Приложения №№13,14,15 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tabSelected="1" view="pageBreakPreview" topLeftCell="A28" zoomScaleSheetLayoutView="100" workbookViewId="0">
      <selection activeCell="C15" sqref="C15"/>
    </sheetView>
  </sheetViews>
  <sheetFormatPr defaultColWidth="9.140625" defaultRowHeight="15.75"/>
  <cols>
    <col min="1" max="1" width="92.5703125" style="1" customWidth="1"/>
    <col min="2" max="2" width="18.7109375" style="17" customWidth="1"/>
    <col min="3" max="3" width="15" style="1" customWidth="1"/>
    <col min="4" max="4" width="17.85546875" style="1" customWidth="1"/>
    <col min="5" max="5" width="14" style="1" customWidth="1"/>
    <col min="6" max="16384" width="9.140625" style="1"/>
  </cols>
  <sheetData>
    <row r="1" spans="1:5" s="31" customFormat="1" ht="21" customHeight="1">
      <c r="A1" s="41" t="s">
        <v>21</v>
      </c>
      <c r="B1" s="41"/>
      <c r="C1" s="41"/>
      <c r="D1" s="41"/>
    </row>
    <row r="2" spans="1:5" s="31" customFormat="1" ht="41.25" customHeight="1">
      <c r="A2" s="42" t="s">
        <v>23</v>
      </c>
      <c r="B2" s="42"/>
      <c r="C2" s="42"/>
      <c r="D2" s="42"/>
    </row>
    <row r="3" spans="1:5">
      <c r="B3" s="1"/>
    </row>
    <row r="4" spans="1:5" ht="46.5" customHeight="1">
      <c r="A4" s="43" t="s">
        <v>0</v>
      </c>
      <c r="B4" s="43"/>
      <c r="C4" s="43"/>
      <c r="D4" s="43"/>
    </row>
    <row r="5" spans="1:5" ht="22.5" customHeight="1">
      <c r="A5" s="44" t="s">
        <v>26</v>
      </c>
      <c r="B5" s="44"/>
      <c r="C5" s="44"/>
      <c r="D5" s="44"/>
    </row>
    <row r="6" spans="1:5" ht="50.25" customHeight="1">
      <c r="A6" s="33" t="s">
        <v>1</v>
      </c>
      <c r="B6" s="34" t="s">
        <v>18</v>
      </c>
      <c r="C6" s="35" t="s">
        <v>24</v>
      </c>
      <c r="D6" s="36" t="s">
        <v>25</v>
      </c>
    </row>
    <row r="7" spans="1:5" ht="21.75" customHeight="1">
      <c r="A7" s="2" t="s">
        <v>2</v>
      </c>
      <c r="B7" s="3">
        <f>46883.2</f>
        <v>46883.199999999997</v>
      </c>
      <c r="C7" s="3">
        <f>B7</f>
        <v>46883.199999999997</v>
      </c>
      <c r="D7" s="38">
        <f>C7/B7*100</f>
        <v>100</v>
      </c>
    </row>
    <row r="8" spans="1:5" s="6" customFormat="1" ht="21" customHeight="1">
      <c r="A8" s="4" t="s">
        <v>3</v>
      </c>
      <c r="B8" s="5">
        <f>B12-B7</f>
        <v>1740838.2000000002</v>
      </c>
      <c r="C8" s="5">
        <f>C11+C14</f>
        <v>1001052.3085</v>
      </c>
      <c r="D8" s="39">
        <f t="shared" ref="D8:D39" si="0">C8/B8*100</f>
        <v>57.504040783342184</v>
      </c>
    </row>
    <row r="9" spans="1:5" s="9" customFormat="1" ht="16.5">
      <c r="A9" s="7" t="s">
        <v>4</v>
      </c>
      <c r="B9" s="8"/>
      <c r="C9" s="8"/>
      <c r="D9" s="38"/>
    </row>
    <row r="10" spans="1:5" ht="16.5">
      <c r="A10" s="10" t="s">
        <v>5</v>
      </c>
      <c r="B10" s="11">
        <v>13068</v>
      </c>
      <c r="C10" s="11">
        <v>8582.7999999999993</v>
      </c>
      <c r="D10" s="38">
        <f t="shared" si="0"/>
        <v>65.6779920416284</v>
      </c>
    </row>
    <row r="11" spans="1:5" ht="16.5">
      <c r="A11" s="12" t="s">
        <v>6</v>
      </c>
      <c r="B11" s="11">
        <f>B13-B7</f>
        <v>1682233.0000000002</v>
      </c>
      <c r="C11" s="11">
        <v>981820.9</v>
      </c>
      <c r="D11" s="38">
        <f t="shared" si="0"/>
        <v>58.364144562614094</v>
      </c>
    </row>
    <row r="12" spans="1:5" s="6" customFormat="1" ht="17.25">
      <c r="A12" s="4" t="s">
        <v>7</v>
      </c>
      <c r="B12" s="26">
        <f>B13+B14</f>
        <v>1787721.4000000001</v>
      </c>
      <c r="C12" s="26">
        <f>C13+C14</f>
        <v>1013870.7765</v>
      </c>
      <c r="D12" s="39">
        <f t="shared" si="0"/>
        <v>56.71301895809939</v>
      </c>
    </row>
    <row r="13" spans="1:5" s="24" customFormat="1" ht="16.5">
      <c r="A13" s="22" t="s">
        <v>8</v>
      </c>
      <c r="B13" s="27">
        <f>B16+B34+B39</f>
        <v>1729116.2000000002</v>
      </c>
      <c r="C13" s="27">
        <f>C16+C34+C39</f>
        <v>994639.36800000002</v>
      </c>
      <c r="D13" s="38">
        <f t="shared" si="0"/>
        <v>57.522991687892343</v>
      </c>
      <c r="E13" s="37"/>
    </row>
    <row r="14" spans="1:5" s="25" customFormat="1" ht="16.5">
      <c r="A14" s="22" t="s">
        <v>9</v>
      </c>
      <c r="B14" s="27">
        <f>B17+B35+B37</f>
        <v>58605.2</v>
      </c>
      <c r="C14" s="27">
        <f>C17+C35+C37</f>
        <v>19231.408500000001</v>
      </c>
      <c r="D14" s="38">
        <f t="shared" si="0"/>
        <v>32.815191314081346</v>
      </c>
    </row>
    <row r="15" spans="1:5" ht="51" customHeight="1">
      <c r="A15" s="10" t="s">
        <v>19</v>
      </c>
      <c r="B15" s="11">
        <f>B16+B17</f>
        <v>1633541.4000000001</v>
      </c>
      <c r="C15" s="11">
        <f>C16+C17</f>
        <v>907818.52289999998</v>
      </c>
      <c r="D15" s="38">
        <f t="shared" si="0"/>
        <v>55.573646489767562</v>
      </c>
    </row>
    <row r="16" spans="1:5" s="23" customFormat="1" ht="16.5" customHeight="1">
      <c r="A16" s="22" t="s">
        <v>8</v>
      </c>
      <c r="B16" s="27">
        <f>B19+B22+B25+B28+B31</f>
        <v>1583539.7000000002</v>
      </c>
      <c r="C16" s="27">
        <f>C19+C22+C25+C28+C31</f>
        <v>892215.39780000004</v>
      </c>
      <c r="D16" s="38">
        <f t="shared" si="0"/>
        <v>56.343102594775488</v>
      </c>
    </row>
    <row r="17" spans="1:4" s="23" customFormat="1" ht="16.5">
      <c r="A17" s="22" t="s">
        <v>9</v>
      </c>
      <c r="B17" s="27">
        <f>B20+B23+B26+B29+B32</f>
        <v>50001.7</v>
      </c>
      <c r="C17" s="27">
        <f>C20+C23+C26+C29+C32</f>
        <v>15603.125100000001</v>
      </c>
      <c r="D17" s="38">
        <f t="shared" si="0"/>
        <v>31.205189223566403</v>
      </c>
    </row>
    <row r="18" spans="1:4" s="23" customFormat="1" ht="31.5">
      <c r="A18" s="18" t="s">
        <v>10</v>
      </c>
      <c r="B18" s="27">
        <f>B19+B20</f>
        <v>620641.69999999995</v>
      </c>
      <c r="C18" s="27">
        <f>C19+C20</f>
        <v>281729.04709999997</v>
      </c>
      <c r="D18" s="38">
        <f t="shared" si="0"/>
        <v>45.393186938615301</v>
      </c>
    </row>
    <row r="19" spans="1:4" s="23" customFormat="1" ht="16.5">
      <c r="A19" s="22" t="s">
        <v>8</v>
      </c>
      <c r="B19" s="27">
        <v>593362.19999999995</v>
      </c>
      <c r="C19" s="27">
        <v>277208.1298</v>
      </c>
      <c r="D19" s="38">
        <f t="shared" si="0"/>
        <v>46.718198395516261</v>
      </c>
    </row>
    <row r="20" spans="1:4" s="23" customFormat="1" ht="16.5">
      <c r="A20" s="22" t="s">
        <v>9</v>
      </c>
      <c r="B20" s="27">
        <v>27279.5</v>
      </c>
      <c r="C20" s="27">
        <v>4520.9173000000001</v>
      </c>
      <c r="D20" s="38">
        <f t="shared" si="0"/>
        <v>16.572581242324823</v>
      </c>
    </row>
    <row r="21" spans="1:4" ht="20.25" customHeight="1">
      <c r="A21" s="18" t="s">
        <v>12</v>
      </c>
      <c r="B21" s="11">
        <f>B22+B23</f>
        <v>78026.099999999991</v>
      </c>
      <c r="C21" s="11">
        <f>C22+C23</f>
        <v>22730.792399999998</v>
      </c>
      <c r="D21" s="38">
        <f t="shared" si="0"/>
        <v>29.132293424892442</v>
      </c>
    </row>
    <row r="22" spans="1:4" ht="16.5">
      <c r="A22" s="19" t="s">
        <v>8</v>
      </c>
      <c r="B22" s="27">
        <v>76173.899999999994</v>
      </c>
      <c r="C22" s="27">
        <v>21909.6927</v>
      </c>
      <c r="D22" s="38">
        <f t="shared" si="0"/>
        <v>28.762729360056401</v>
      </c>
    </row>
    <row r="23" spans="1:4" ht="16.5">
      <c r="A23" s="19" t="s">
        <v>9</v>
      </c>
      <c r="B23" s="27">
        <v>1852.2</v>
      </c>
      <c r="C23" s="27">
        <v>821.09969999999998</v>
      </c>
      <c r="D23" s="38">
        <f t="shared" si="0"/>
        <v>44.33104956268221</v>
      </c>
    </row>
    <row r="24" spans="1:4" ht="16.5">
      <c r="A24" s="18" t="s">
        <v>13</v>
      </c>
      <c r="B24" s="11">
        <f>B25+B26</f>
        <v>492010.7</v>
      </c>
      <c r="C24" s="11">
        <f>C25+C26</f>
        <v>285827.71050000004</v>
      </c>
      <c r="D24" s="38">
        <f t="shared" si="0"/>
        <v>58.093799687689732</v>
      </c>
    </row>
    <row r="25" spans="1:4" ht="16.5">
      <c r="A25" s="19" t="s">
        <v>8</v>
      </c>
      <c r="B25" s="27">
        <v>482155.2</v>
      </c>
      <c r="C25" s="27">
        <v>281874.36330000003</v>
      </c>
      <c r="D25" s="38">
        <f t="shared" si="0"/>
        <v>58.461334296508682</v>
      </c>
    </row>
    <row r="26" spans="1:4" ht="16.5">
      <c r="A26" s="19" t="s">
        <v>9</v>
      </c>
      <c r="B26" s="27">
        <v>9855.5</v>
      </c>
      <c r="C26" s="27">
        <v>3953.3472000000002</v>
      </c>
      <c r="D26" s="38">
        <f t="shared" si="0"/>
        <v>40.11310638729644</v>
      </c>
    </row>
    <row r="27" spans="1:4" ht="69" customHeight="1">
      <c r="A27" s="20" t="s">
        <v>14</v>
      </c>
      <c r="B27" s="11">
        <f>B28+B29</f>
        <v>402720.60000000003</v>
      </c>
      <c r="C27" s="11">
        <f>C28+C29</f>
        <v>310340.90350000001</v>
      </c>
      <c r="D27" s="38">
        <f t="shared" si="0"/>
        <v>77.061094838456228</v>
      </c>
    </row>
    <row r="28" spans="1:4" ht="16.5">
      <c r="A28" s="19" t="s">
        <v>8</v>
      </c>
      <c r="B28" s="27">
        <v>397848.4</v>
      </c>
      <c r="C28" s="27">
        <v>306742.49440000003</v>
      </c>
      <c r="D28" s="38">
        <f t="shared" si="0"/>
        <v>77.100346363087041</v>
      </c>
    </row>
    <row r="29" spans="1:4" ht="16.5">
      <c r="A29" s="19" t="s">
        <v>9</v>
      </c>
      <c r="B29" s="27">
        <v>4872.2</v>
      </c>
      <c r="C29" s="27">
        <v>3598.4090999999999</v>
      </c>
      <c r="D29" s="38">
        <f t="shared" si="0"/>
        <v>73.855939821846391</v>
      </c>
    </row>
    <row r="30" spans="1:4" ht="31.5">
      <c r="A30" s="20" t="s">
        <v>15</v>
      </c>
      <c r="B30" s="11">
        <f>B31+B32</f>
        <v>40142.300000000003</v>
      </c>
      <c r="C30" s="11">
        <f>C31+C32</f>
        <v>7190.0694000000003</v>
      </c>
      <c r="D30" s="38">
        <f t="shared" si="0"/>
        <v>17.911453504158953</v>
      </c>
    </row>
    <row r="31" spans="1:4" ht="16.5">
      <c r="A31" s="19" t="s">
        <v>8</v>
      </c>
      <c r="B31" s="27">
        <v>34000</v>
      </c>
      <c r="C31" s="27">
        <v>4480.7175999999999</v>
      </c>
      <c r="D31" s="38">
        <f t="shared" si="0"/>
        <v>13.178581176470589</v>
      </c>
    </row>
    <row r="32" spans="1:4" ht="16.5">
      <c r="A32" s="19" t="s">
        <v>9</v>
      </c>
      <c r="B32" s="27">
        <v>6142.3</v>
      </c>
      <c r="C32" s="27">
        <v>2709.3518000000004</v>
      </c>
      <c r="D32" s="38">
        <f t="shared" si="0"/>
        <v>44.109727626459147</v>
      </c>
    </row>
    <row r="33" spans="1:4" ht="33.75" customHeight="1">
      <c r="A33" s="13" t="s">
        <v>11</v>
      </c>
      <c r="B33" s="11">
        <f>B34+B35</f>
        <v>145936.9</v>
      </c>
      <c r="C33" s="11">
        <f>C34+C35</f>
        <v>102550.57599999999</v>
      </c>
      <c r="D33" s="38">
        <f t="shared" si="0"/>
        <v>70.270490876536357</v>
      </c>
    </row>
    <row r="34" spans="1:4" s="23" customFormat="1" ht="17.25" customHeight="1">
      <c r="A34" s="22" t="s">
        <v>8</v>
      </c>
      <c r="B34" s="27">
        <v>144477.5</v>
      </c>
      <c r="C34" s="27">
        <v>101525.07019999999</v>
      </c>
      <c r="D34" s="38">
        <f t="shared" si="0"/>
        <v>70.270505926528344</v>
      </c>
    </row>
    <row r="35" spans="1:4" s="23" customFormat="1" ht="15.75" customHeight="1">
      <c r="A35" s="22" t="s">
        <v>9</v>
      </c>
      <c r="B35" s="27">
        <v>1459.4</v>
      </c>
      <c r="C35" s="27">
        <v>1025.5057999999999</v>
      </c>
      <c r="D35" s="38">
        <f t="shared" si="0"/>
        <v>70.269000959298339</v>
      </c>
    </row>
    <row r="36" spans="1:4" ht="51" customHeight="1">
      <c r="A36" s="21" t="s">
        <v>16</v>
      </c>
      <c r="B36" s="11">
        <f>B37</f>
        <v>7144.1</v>
      </c>
      <c r="C36" s="11">
        <f>C37</f>
        <v>2602.7775999999999</v>
      </c>
      <c r="D36" s="38">
        <f t="shared" si="0"/>
        <v>36.432547136798192</v>
      </c>
    </row>
    <row r="37" spans="1:4" s="23" customFormat="1" ht="15.75" customHeight="1">
      <c r="A37" s="22" t="s">
        <v>9</v>
      </c>
      <c r="B37" s="27">
        <v>7144.1</v>
      </c>
      <c r="C37" s="27">
        <v>2602.7775999999999</v>
      </c>
      <c r="D37" s="38">
        <f t="shared" si="0"/>
        <v>36.432547136798192</v>
      </c>
    </row>
    <row r="38" spans="1:4" ht="49.5" customHeight="1">
      <c r="A38" s="13" t="s">
        <v>20</v>
      </c>
      <c r="B38" s="28">
        <f>B39</f>
        <v>1099</v>
      </c>
      <c r="C38" s="28">
        <f>C39</f>
        <v>898.9</v>
      </c>
      <c r="D38" s="38">
        <f t="shared" si="0"/>
        <v>81.792538671519566</v>
      </c>
    </row>
    <row r="39" spans="1:4" s="23" customFormat="1" ht="21" customHeight="1">
      <c r="A39" s="22" t="s">
        <v>8</v>
      </c>
      <c r="B39" s="29">
        <v>1099</v>
      </c>
      <c r="C39" s="29">
        <v>898.9</v>
      </c>
      <c r="D39" s="38">
        <f t="shared" si="0"/>
        <v>81.792538671519566</v>
      </c>
    </row>
    <row r="40" spans="1:4" ht="31.5" customHeight="1">
      <c r="A40" s="14"/>
      <c r="B40" s="15"/>
    </row>
    <row r="41" spans="1:4" s="30" customFormat="1" ht="40.5" customHeight="1">
      <c r="A41" s="32" t="s">
        <v>17</v>
      </c>
      <c r="C41" s="40" t="s">
        <v>22</v>
      </c>
      <c r="D41" s="40"/>
    </row>
    <row r="43" spans="1:4">
      <c r="B43" s="16"/>
    </row>
    <row r="44" spans="1:4">
      <c r="B44" s="16"/>
    </row>
    <row r="47" spans="1:4">
      <c r="B47" s="16"/>
    </row>
  </sheetData>
  <mergeCells count="5">
    <mergeCell ref="C41:D41"/>
    <mergeCell ref="A1:D1"/>
    <mergeCell ref="A2:D2"/>
    <mergeCell ref="A4:D4"/>
    <mergeCell ref="A5:D5"/>
  </mergeCells>
  <phoneticPr fontId="0" type="noConversion"/>
  <pageMargins left="1.1811023622047245" right="0.39370078740157483" top="0.37" bottom="0.2" header="0.31496062992125984" footer="0.19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20</vt:lpstr>
      <vt:lpstr>'Дор фонд Пр 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Fin527-2</cp:lastModifiedBy>
  <cp:lastPrinted>2020-10-28T12:11:21Z</cp:lastPrinted>
  <dcterms:created xsi:type="dcterms:W3CDTF">2019-12-24T13:47:32Z</dcterms:created>
  <dcterms:modified xsi:type="dcterms:W3CDTF">2020-10-28T12:11:23Z</dcterms:modified>
</cp:coreProperties>
</file>