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1.2022" sheetId="1" r:id="rId1"/>
  </sheets>
  <definedNames>
    <definedName name="_xlnm.Print_Area" localSheetId="0">'на 01.01.2022'!$A$1:$N$36</definedName>
  </definedNames>
  <calcPr fullCalcOnLoad="1"/>
</workbook>
</file>

<file path=xl/sharedStrings.xml><?xml version="1.0" encoding="utf-8"?>
<sst xmlns="http://schemas.openxmlformats.org/spreadsheetml/2006/main" count="73" uniqueCount="55">
  <si>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</si>
  <si>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</si>
  <si>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</si>
  <si>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</si>
  <si>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</si>
  <si>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</si>
  <si>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</si>
  <si>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</si>
  <si>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</si>
  <si>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</si>
  <si>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</si>
  <si>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</si>
  <si>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</si>
  <si>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</si>
  <si>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</si>
  <si>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</si>
  <si>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</si>
  <si>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</si>
  <si>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</si>
  <si>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</si>
  <si>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</si>
  <si>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</si>
  <si>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</si>
  <si>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</si>
  <si>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</si>
  <si>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</si>
  <si>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</si>
  <si>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</si>
  <si>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</si>
  <si>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</si>
  <si>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№014/20-КС от 14.02.2020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</si>
  <si>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</si>
  <si>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</si>
  <si>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</si>
  <si>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</si>
  <si>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</si>
  <si>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</si>
  <si>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</si>
  <si>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</si>
  <si>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</si>
  <si>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</si>
  <si>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</si>
  <si>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</si>
  <si>
    <t>№3 от 12.12.2018 (Д/с от 23.04.2021 реструктуризация)</t>
  </si>
  <si>
    <t>ПАО "Совкомбанк"</t>
  </si>
  <si>
    <t>№028/21-КС от 20.08.2021</t>
  </si>
  <si>
    <t>АО "АЛЬФА-БАНК"</t>
  </si>
  <si>
    <t>№031/21-КС от 02.09.2021</t>
  </si>
  <si>
    <t>№1 от 23.09.2021</t>
  </si>
  <si>
    <t>20.11.2025 - 190552,0    23.09.2026 - 762206,0</t>
  </si>
  <si>
    <t xml:space="preserve">                          Выписка (расшифровка) из долговой книги города Орла по состоянию на 01.01.2022 года</t>
  </si>
  <si>
    <r>
      <t>Задолженность на</t>
    </r>
    <r>
      <rPr>
        <b/>
        <sz val="10"/>
        <rFont val="Arial Cyr"/>
        <family val="0"/>
      </rPr>
      <t xml:space="preserve"> 01.01.2022г</t>
    </r>
    <r>
      <rPr>
        <sz val="10"/>
        <rFont val="Arial Cyr"/>
        <family val="0"/>
      </rPr>
      <t>. (тыс.руб.)</t>
    </r>
  </si>
  <si>
    <t>№037/21-КС от 08.11.2021</t>
  </si>
  <si>
    <t>№038/21-КС от 08.11.2021</t>
  </si>
  <si>
    <t>№039/21-КС от 09.11.2021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</si>
</sst>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vertical="center"/>
    </xf>
    <xf numFmtId="14" fontId="1" fillId="0" borderId="17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N42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43.5" customHeight="1">
      <c r="A2" s="75" t="s">
        <v>0</v>
      </c>
      <c r="B2" s="75" t="s">
        <v>2</v>
      </c>
      <c r="C2" s="77" t="s">
        <v>31</v>
      </c>
      <c r="D2" s="75" t="s">
        <v>1</v>
      </c>
      <c r="E2" s="77" t="s">
        <v>7</v>
      </c>
      <c r="F2" s="80" t="s">
        <v>22</v>
      </c>
      <c r="G2" s="81"/>
      <c r="H2" s="77" t="s">
        <v>28</v>
      </c>
      <c r="I2" s="77" t="s">
        <v>32</v>
      </c>
      <c r="J2" s="80" t="s">
        <v>33</v>
      </c>
      <c r="K2" s="81"/>
      <c r="L2" s="80" t="s">
        <v>51</v>
      </c>
      <c r="M2" s="82"/>
      <c r="N2" s="83"/>
    </row>
    <row r="3" spans="1:14" ht="32.25" customHeight="1">
      <c r="A3" s="76"/>
      <c r="B3" s="76"/>
      <c r="C3" s="78"/>
      <c r="D3" s="76"/>
      <c r="E3" s="79"/>
      <c r="F3" s="29" t="s">
        <v>20</v>
      </c>
      <c r="G3" s="29" t="s">
        <v>3</v>
      </c>
      <c r="H3" s="79"/>
      <c r="I3" s="79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9" customFormat="1" ht="36.75">
      <c r="A6" s="35"/>
      <c r="B6" s="43" t="s">
        <v>27</v>
      </c>
      <c r="C6" s="40">
        <v>261000</v>
      </c>
      <c r="D6" s="44" t="s">
        <v>30</v>
      </c>
      <c r="E6" s="45" t="s">
        <v>34</v>
      </c>
      <c r="F6" s="40">
        <v>261000</v>
      </c>
      <c r="G6" s="46">
        <v>44242</v>
      </c>
      <c r="H6" s="47">
        <v>43878</v>
      </c>
      <c r="I6" s="48"/>
      <c r="J6" s="46">
        <v>44242</v>
      </c>
      <c r="K6" s="40">
        <v>261000</v>
      </c>
      <c r="L6" s="40">
        <f>C6-K6</f>
        <v>0</v>
      </c>
      <c r="M6" s="40"/>
      <c r="N6" s="40">
        <f aca="true" t="shared" si="0" ref="N6:N19">L6</f>
        <v>0</v>
      </c>
    </row>
    <row r="7" spans="1:14" s="49" customFormat="1" ht="18.75" customHeight="1">
      <c r="A7" s="35"/>
      <c r="B7" s="43" t="s">
        <v>27</v>
      </c>
      <c r="C7" s="40">
        <v>270130</v>
      </c>
      <c r="D7" s="44" t="s">
        <v>35</v>
      </c>
      <c r="E7" s="50">
        <v>5.5</v>
      </c>
      <c r="F7" s="40">
        <v>270130</v>
      </c>
      <c r="G7" s="46">
        <v>44418</v>
      </c>
      <c r="H7" s="47">
        <v>44054</v>
      </c>
      <c r="I7" s="48"/>
      <c r="J7" s="51">
        <v>44418</v>
      </c>
      <c r="K7" s="40">
        <v>270130</v>
      </c>
      <c r="L7" s="40">
        <v>0</v>
      </c>
      <c r="M7" s="40"/>
      <c r="N7" s="40">
        <v>0</v>
      </c>
    </row>
    <row r="8" spans="1:14" s="49" customFormat="1" ht="18.75" customHeight="1">
      <c r="A8" s="35"/>
      <c r="B8" s="43" t="s">
        <v>27</v>
      </c>
      <c r="C8" s="40">
        <v>225870</v>
      </c>
      <c r="D8" s="44" t="s">
        <v>36</v>
      </c>
      <c r="E8" s="50">
        <v>5.25</v>
      </c>
      <c r="F8" s="40">
        <v>225870</v>
      </c>
      <c r="G8" s="46">
        <v>44447</v>
      </c>
      <c r="H8" s="47">
        <v>44083</v>
      </c>
      <c r="I8" s="48"/>
      <c r="J8" s="46">
        <v>44447</v>
      </c>
      <c r="K8" s="11">
        <f>F8</f>
        <v>225870</v>
      </c>
      <c r="L8" s="40">
        <v>0</v>
      </c>
      <c r="M8" s="40"/>
      <c r="N8" s="40">
        <f t="shared" si="0"/>
        <v>0</v>
      </c>
    </row>
    <row r="9" spans="1:14" s="52" customFormat="1" ht="18.75" customHeight="1">
      <c r="A9" s="84"/>
      <c r="B9" s="85" t="s">
        <v>27</v>
      </c>
      <c r="C9" s="86">
        <v>807630.6</v>
      </c>
      <c r="D9" s="87" t="s">
        <v>37</v>
      </c>
      <c r="E9" s="88">
        <v>6</v>
      </c>
      <c r="F9" s="89">
        <v>807630.6</v>
      </c>
      <c r="G9" s="90">
        <v>44511</v>
      </c>
      <c r="H9" s="90">
        <v>44147</v>
      </c>
      <c r="I9" s="91"/>
      <c r="J9" s="56">
        <v>44467</v>
      </c>
      <c r="K9" s="11">
        <v>456758</v>
      </c>
      <c r="L9" s="92">
        <v>0</v>
      </c>
      <c r="M9" s="92"/>
      <c r="N9" s="92">
        <f t="shared" si="0"/>
        <v>0</v>
      </c>
    </row>
    <row r="10" spans="1:14" s="52" customFormat="1" ht="18.75" customHeight="1">
      <c r="A10" s="93"/>
      <c r="B10" s="94"/>
      <c r="C10" s="95"/>
      <c r="D10" s="96"/>
      <c r="E10" s="97"/>
      <c r="F10" s="98"/>
      <c r="G10" s="99"/>
      <c r="H10" s="99"/>
      <c r="I10" s="100"/>
      <c r="J10" s="46">
        <v>44511</v>
      </c>
      <c r="K10" s="11">
        <v>350872.6</v>
      </c>
      <c r="L10" s="101"/>
      <c r="M10" s="101"/>
      <c r="N10" s="101"/>
    </row>
    <row r="11" spans="1:14" s="52" customFormat="1" ht="18.75" customHeight="1">
      <c r="A11" s="8"/>
      <c r="B11" s="43" t="s">
        <v>27</v>
      </c>
      <c r="C11" s="40">
        <v>466000</v>
      </c>
      <c r="D11" s="44" t="s">
        <v>38</v>
      </c>
      <c r="E11" s="50">
        <v>6</v>
      </c>
      <c r="F11" s="40">
        <v>466000</v>
      </c>
      <c r="G11" s="46">
        <v>44511</v>
      </c>
      <c r="H11" s="47">
        <v>44147</v>
      </c>
      <c r="I11" s="48"/>
      <c r="J11" s="46">
        <v>44511</v>
      </c>
      <c r="K11" s="11">
        <f>F11</f>
        <v>466000</v>
      </c>
      <c r="L11" s="40">
        <v>0</v>
      </c>
      <c r="M11" s="40"/>
      <c r="N11" s="40">
        <f t="shared" si="0"/>
        <v>0</v>
      </c>
    </row>
    <row r="12" spans="1:14" s="52" customFormat="1" ht="18.75" customHeight="1">
      <c r="A12" s="8"/>
      <c r="B12" s="43" t="s">
        <v>27</v>
      </c>
      <c r="C12" s="40">
        <v>225870</v>
      </c>
      <c r="D12" s="44" t="s">
        <v>39</v>
      </c>
      <c r="E12" s="50">
        <v>6</v>
      </c>
      <c r="F12" s="40">
        <v>225870</v>
      </c>
      <c r="G12" s="46">
        <v>44511</v>
      </c>
      <c r="H12" s="47">
        <v>44147</v>
      </c>
      <c r="I12" s="48"/>
      <c r="J12" s="46">
        <v>44511</v>
      </c>
      <c r="K12" s="11">
        <f>F12</f>
        <v>225870</v>
      </c>
      <c r="L12" s="40">
        <v>0</v>
      </c>
      <c r="M12" s="40"/>
      <c r="N12" s="40">
        <f t="shared" si="0"/>
        <v>0</v>
      </c>
    </row>
    <row r="13" spans="1:14" s="52" customFormat="1" ht="18.75" customHeight="1">
      <c r="A13" s="8"/>
      <c r="B13" s="43" t="s">
        <v>27</v>
      </c>
      <c r="C13" s="53">
        <v>247000</v>
      </c>
      <c r="D13" s="44" t="s">
        <v>40</v>
      </c>
      <c r="E13" s="50">
        <v>6</v>
      </c>
      <c r="F13" s="53">
        <v>247000</v>
      </c>
      <c r="G13" s="46">
        <v>44523</v>
      </c>
      <c r="H13" s="47">
        <v>44159</v>
      </c>
      <c r="I13" s="54"/>
      <c r="J13" s="46">
        <v>44523</v>
      </c>
      <c r="K13" s="11">
        <f>F13</f>
        <v>247000</v>
      </c>
      <c r="L13" s="40">
        <v>0</v>
      </c>
      <c r="M13" s="40"/>
      <c r="N13" s="40">
        <f t="shared" si="0"/>
        <v>0</v>
      </c>
    </row>
    <row r="14" spans="1:14" s="36" customFormat="1" ht="15">
      <c r="A14" s="35"/>
      <c r="B14" s="9" t="s">
        <v>27</v>
      </c>
      <c r="C14" s="40"/>
      <c r="D14" s="44" t="s">
        <v>41</v>
      </c>
      <c r="E14" s="50">
        <v>5.5</v>
      </c>
      <c r="F14" s="40">
        <v>261000</v>
      </c>
      <c r="G14" s="46">
        <v>44522</v>
      </c>
      <c r="H14" s="46">
        <v>44242</v>
      </c>
      <c r="I14" s="40">
        <v>261000</v>
      </c>
      <c r="J14" s="46">
        <v>44522</v>
      </c>
      <c r="K14" s="10">
        <f>I14</f>
        <v>261000</v>
      </c>
      <c r="L14" s="11">
        <v>0</v>
      </c>
      <c r="M14" s="31"/>
      <c r="N14" s="11">
        <f t="shared" si="0"/>
        <v>0</v>
      </c>
    </row>
    <row r="15" spans="1:14" s="49" customFormat="1" ht="18.75" customHeight="1">
      <c r="A15" s="35"/>
      <c r="B15" s="43" t="s">
        <v>44</v>
      </c>
      <c r="C15" s="40"/>
      <c r="D15" s="44" t="s">
        <v>45</v>
      </c>
      <c r="E15" s="64">
        <v>8.4575</v>
      </c>
      <c r="F15" s="40">
        <v>270130</v>
      </c>
      <c r="G15" s="46">
        <v>44781</v>
      </c>
      <c r="H15" s="47">
        <v>44417</v>
      </c>
      <c r="I15" s="40">
        <v>270130</v>
      </c>
      <c r="J15" s="56">
        <v>44467</v>
      </c>
      <c r="K15" s="40">
        <v>270130</v>
      </c>
      <c r="L15" s="11">
        <f>I15-K15</f>
        <v>0</v>
      </c>
      <c r="M15" s="40"/>
      <c r="N15" s="11">
        <f t="shared" si="0"/>
        <v>0</v>
      </c>
    </row>
    <row r="16" spans="1:14" s="49" customFormat="1" ht="18.75" customHeight="1">
      <c r="A16" s="35"/>
      <c r="B16" s="43" t="s">
        <v>46</v>
      </c>
      <c r="C16" s="40"/>
      <c r="D16" s="44" t="s">
        <v>47</v>
      </c>
      <c r="E16" s="50">
        <v>8.17</v>
      </c>
      <c r="F16" s="40">
        <v>225870</v>
      </c>
      <c r="G16" s="46">
        <v>44810</v>
      </c>
      <c r="H16" s="47">
        <v>44446</v>
      </c>
      <c r="I16" s="40">
        <v>225870</v>
      </c>
      <c r="J16" s="56">
        <v>44467</v>
      </c>
      <c r="K16" s="40">
        <v>225870</v>
      </c>
      <c r="L16" s="11">
        <f>I16-K16</f>
        <v>0</v>
      </c>
      <c r="M16" s="40"/>
      <c r="N16" s="11">
        <f t="shared" si="0"/>
        <v>0</v>
      </c>
    </row>
    <row r="17" spans="1:14" s="36" customFormat="1" ht="15">
      <c r="A17" s="35"/>
      <c r="B17" s="9" t="s">
        <v>27</v>
      </c>
      <c r="C17" s="40"/>
      <c r="D17" s="44" t="s">
        <v>52</v>
      </c>
      <c r="E17" s="50">
        <v>8.5</v>
      </c>
      <c r="F17" s="40">
        <v>576742.6</v>
      </c>
      <c r="G17" s="46">
        <v>44875</v>
      </c>
      <c r="H17" s="46">
        <v>44510</v>
      </c>
      <c r="I17" s="40">
        <f>F17</f>
        <v>576742.6</v>
      </c>
      <c r="J17" s="46"/>
      <c r="K17" s="10"/>
      <c r="L17" s="11">
        <f>I17</f>
        <v>576742.6</v>
      </c>
      <c r="M17" s="31"/>
      <c r="N17" s="11">
        <f t="shared" si="0"/>
        <v>576742.6</v>
      </c>
    </row>
    <row r="18" spans="1:14" s="36" customFormat="1" ht="15">
      <c r="A18" s="35"/>
      <c r="B18" s="9" t="s">
        <v>27</v>
      </c>
      <c r="C18" s="40"/>
      <c r="D18" s="44" t="s">
        <v>53</v>
      </c>
      <c r="E18" s="50">
        <v>8.5</v>
      </c>
      <c r="F18" s="40">
        <v>466000</v>
      </c>
      <c r="G18" s="46">
        <v>44875</v>
      </c>
      <c r="H18" s="46">
        <v>44510</v>
      </c>
      <c r="I18" s="40">
        <f>F18</f>
        <v>466000</v>
      </c>
      <c r="J18" s="46"/>
      <c r="K18" s="10"/>
      <c r="L18" s="11">
        <f>I18</f>
        <v>466000</v>
      </c>
      <c r="M18" s="31"/>
      <c r="N18" s="11">
        <f t="shared" si="0"/>
        <v>466000</v>
      </c>
    </row>
    <row r="19" spans="1:14" s="36" customFormat="1" ht="15">
      <c r="A19" s="102"/>
      <c r="B19" s="85" t="s">
        <v>27</v>
      </c>
      <c r="C19" s="103"/>
      <c r="D19" s="104" t="s">
        <v>54</v>
      </c>
      <c r="E19" s="88">
        <v>8.5</v>
      </c>
      <c r="F19" s="92">
        <v>508000</v>
      </c>
      <c r="G19" s="90">
        <v>44884</v>
      </c>
      <c r="H19" s="46">
        <v>44519</v>
      </c>
      <c r="I19" s="40">
        <v>261000</v>
      </c>
      <c r="J19" s="90"/>
      <c r="K19" s="105"/>
      <c r="L19" s="92">
        <v>508000</v>
      </c>
      <c r="M19" s="92"/>
      <c r="N19" s="92">
        <f t="shared" si="0"/>
        <v>508000</v>
      </c>
    </row>
    <row r="20" spans="1:14" s="36" customFormat="1" ht="15">
      <c r="A20" s="106"/>
      <c r="B20" s="94"/>
      <c r="C20" s="107"/>
      <c r="D20" s="108"/>
      <c r="E20" s="97"/>
      <c r="F20" s="101"/>
      <c r="G20" s="99"/>
      <c r="H20" s="46">
        <v>44522</v>
      </c>
      <c r="I20" s="40">
        <v>247000</v>
      </c>
      <c r="J20" s="99"/>
      <c r="K20" s="109"/>
      <c r="L20" s="101"/>
      <c r="M20" s="101"/>
      <c r="N20" s="101"/>
    </row>
    <row r="21" spans="1:14" s="12" customFormat="1" ht="18" customHeight="1">
      <c r="A21" s="13"/>
      <c r="B21" s="14" t="s">
        <v>10</v>
      </c>
      <c r="C21" s="37">
        <f>SUM(C6:C13)</f>
        <v>2503500.6</v>
      </c>
      <c r="D21" s="37"/>
      <c r="E21" s="37"/>
      <c r="F21" s="37"/>
      <c r="G21" s="37"/>
      <c r="H21" s="37"/>
      <c r="I21" s="37">
        <f>SUM(I6:I20)</f>
        <v>2307742.6</v>
      </c>
      <c r="J21" s="37"/>
      <c r="K21" s="37">
        <f>SUM(K6:K20)</f>
        <v>3260500.6</v>
      </c>
      <c r="L21" s="37">
        <f>SUM(L6:L20)</f>
        <v>1550742.6</v>
      </c>
      <c r="M21" s="37">
        <f>SUM(M6:M20)</f>
        <v>0</v>
      </c>
      <c r="N21" s="37">
        <f>SUM(N6:N20)</f>
        <v>1550742.6</v>
      </c>
    </row>
    <row r="22" spans="1:14" s="12" customFormat="1" ht="18" customHeight="1">
      <c r="A22" s="4" t="s">
        <v>11</v>
      </c>
      <c r="B22" s="68" t="s">
        <v>19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4" s="39" customFormat="1" ht="45" customHeight="1">
      <c r="A23" s="17"/>
      <c r="B23" s="65" t="s">
        <v>29</v>
      </c>
      <c r="C23" s="41">
        <v>50000</v>
      </c>
      <c r="D23" s="66" t="s">
        <v>42</v>
      </c>
      <c r="E23" s="44">
        <v>0.1</v>
      </c>
      <c r="F23" s="41">
        <v>53000</v>
      </c>
      <c r="G23" s="47">
        <v>45117</v>
      </c>
      <c r="H23" s="56">
        <v>43097</v>
      </c>
      <c r="I23" s="34"/>
      <c r="J23" s="47"/>
      <c r="K23" s="41"/>
      <c r="L23" s="57">
        <f>N23</f>
        <v>50000</v>
      </c>
      <c r="M23" s="38"/>
      <c r="N23" s="57">
        <f>C23-K23</f>
        <v>50000</v>
      </c>
    </row>
    <row r="24" spans="1:14" s="39" customFormat="1" ht="48.75" customHeight="1">
      <c r="A24" s="17"/>
      <c r="B24" s="65" t="s">
        <v>29</v>
      </c>
      <c r="C24" s="41">
        <v>16500</v>
      </c>
      <c r="D24" s="66" t="s">
        <v>43</v>
      </c>
      <c r="E24" s="44">
        <v>0.1</v>
      </c>
      <c r="F24" s="41">
        <v>16500</v>
      </c>
      <c r="G24" s="47">
        <v>45426</v>
      </c>
      <c r="H24" s="56">
        <v>43454</v>
      </c>
      <c r="I24" s="34"/>
      <c r="J24" s="47"/>
      <c r="K24" s="41"/>
      <c r="L24" s="57">
        <f>N24</f>
        <v>16500</v>
      </c>
      <c r="M24" s="38"/>
      <c r="N24" s="57">
        <f>C24</f>
        <v>16500</v>
      </c>
    </row>
    <row r="25" spans="1:14" s="39" customFormat="1" ht="58.5" customHeight="1">
      <c r="A25" s="17"/>
      <c r="B25" s="65" t="s">
        <v>29</v>
      </c>
      <c r="C25" s="41"/>
      <c r="D25" s="55" t="s">
        <v>48</v>
      </c>
      <c r="E25" s="44">
        <v>0.1</v>
      </c>
      <c r="F25" s="41">
        <v>952758</v>
      </c>
      <c r="G25" s="67" t="s">
        <v>49</v>
      </c>
      <c r="H25" s="56">
        <v>44467</v>
      </c>
      <c r="I25" s="41">
        <v>952758</v>
      </c>
      <c r="J25" s="47"/>
      <c r="K25" s="41"/>
      <c r="L25" s="57">
        <f>N25</f>
        <v>952758</v>
      </c>
      <c r="M25" s="38"/>
      <c r="N25" s="57">
        <f>I25</f>
        <v>952758</v>
      </c>
    </row>
    <row r="26" spans="1:14" s="12" customFormat="1" ht="18" customHeight="1">
      <c r="A26" s="8"/>
      <c r="B26" s="18" t="s">
        <v>10</v>
      </c>
      <c r="C26" s="15">
        <f>SUM(C23:C24)</f>
        <v>66500</v>
      </c>
      <c r="D26" s="15"/>
      <c r="E26" s="15"/>
      <c r="F26" s="15"/>
      <c r="G26" s="15"/>
      <c r="H26" s="15"/>
      <c r="I26" s="15">
        <f>SUM(I23:I25)</f>
        <v>952758</v>
      </c>
      <c r="J26" s="15"/>
      <c r="K26" s="15">
        <f>SUM(K23:K25)</f>
        <v>0</v>
      </c>
      <c r="L26" s="15">
        <f>SUM(L23:L25)</f>
        <v>1019258</v>
      </c>
      <c r="M26" s="15">
        <f>SUM(M23:M25)</f>
        <v>0</v>
      </c>
      <c r="N26" s="15">
        <f>SUM(N23:N25)</f>
        <v>1019258</v>
      </c>
    </row>
    <row r="27" spans="1:14" s="3" customFormat="1" ht="18" customHeight="1">
      <c r="A27" s="4" t="s">
        <v>12</v>
      </c>
      <c r="B27" s="68" t="s">
        <v>23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s="12" customFormat="1" ht="15" customHeight="1">
      <c r="A28" s="8"/>
      <c r="B28" s="19" t="s">
        <v>10</v>
      </c>
      <c r="C28" s="8">
        <v>0</v>
      </c>
      <c r="D28" s="8"/>
      <c r="E28" s="8"/>
      <c r="F28" s="8"/>
      <c r="G28" s="8"/>
      <c r="H28" s="8"/>
      <c r="I28" s="8"/>
      <c r="J28" s="8"/>
      <c r="K28" s="8"/>
      <c r="L28" s="8">
        <v>0</v>
      </c>
      <c r="M28" s="19"/>
      <c r="N28" s="8">
        <v>0</v>
      </c>
    </row>
    <row r="29" spans="1:14" s="3" customFormat="1" ht="18" customHeight="1">
      <c r="A29" s="4" t="s">
        <v>13</v>
      </c>
      <c r="B29" s="68" t="s">
        <v>24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1:14" s="3" customFormat="1" ht="14.25" customHeight="1">
      <c r="A30" s="8"/>
      <c r="B30" s="19" t="s">
        <v>10</v>
      </c>
      <c r="C30" s="8">
        <v>0</v>
      </c>
      <c r="D30" s="8"/>
      <c r="E30" s="8"/>
      <c r="F30" s="8"/>
      <c r="G30" s="8"/>
      <c r="H30" s="8"/>
      <c r="I30" s="8"/>
      <c r="J30" s="8"/>
      <c r="K30" s="8"/>
      <c r="L30" s="8">
        <v>0</v>
      </c>
      <c r="M30" s="19"/>
      <c r="N30" s="8">
        <v>0</v>
      </c>
    </row>
    <row r="31" spans="1:14" s="3" customFormat="1" ht="18" customHeight="1">
      <c r="A31" s="4" t="s">
        <v>14</v>
      </c>
      <c r="B31" s="68" t="s">
        <v>25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</row>
    <row r="32" spans="1:14" s="12" customFormat="1" ht="15" customHeight="1">
      <c r="A32" s="13"/>
      <c r="B32" s="58" t="s">
        <v>10</v>
      </c>
      <c r="C32" s="8">
        <v>0</v>
      </c>
      <c r="D32" s="20"/>
      <c r="E32" s="21"/>
      <c r="F32" s="22"/>
      <c r="G32" s="23"/>
      <c r="H32" s="22"/>
      <c r="I32" s="22"/>
      <c r="J32" s="24"/>
      <c r="K32" s="8"/>
      <c r="L32" s="8">
        <v>0</v>
      </c>
      <c r="M32" s="25"/>
      <c r="N32" s="8">
        <v>0</v>
      </c>
    </row>
    <row r="33" spans="1:14" s="3" customFormat="1" ht="18" customHeight="1">
      <c r="A33" s="4" t="s">
        <v>15</v>
      </c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s="3" customFormat="1" ht="15" customHeight="1">
      <c r="A34" s="8"/>
      <c r="B34" s="19" t="s">
        <v>10</v>
      </c>
      <c r="C34" s="8">
        <v>0</v>
      </c>
      <c r="D34" s="8"/>
      <c r="E34" s="8"/>
      <c r="F34" s="26"/>
      <c r="G34" s="8"/>
      <c r="H34" s="8"/>
      <c r="I34" s="8"/>
      <c r="J34" s="8"/>
      <c r="K34" s="8"/>
      <c r="L34" s="8">
        <v>0</v>
      </c>
      <c r="M34" s="19"/>
      <c r="N34" s="8">
        <v>0</v>
      </c>
    </row>
    <row r="35" spans="1:14" s="32" customFormat="1" ht="17.25" customHeight="1">
      <c r="A35" s="4" t="s">
        <v>17</v>
      </c>
      <c r="B35" s="27" t="s">
        <v>18</v>
      </c>
      <c r="C35" s="2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33" customFormat="1" ht="16.5">
      <c r="A36" s="13"/>
      <c r="B36" s="18" t="s">
        <v>10</v>
      </c>
      <c r="C36" s="16">
        <f>SUM(C21,C26)</f>
        <v>2570000.6</v>
      </c>
      <c r="D36" s="16"/>
      <c r="E36" s="16"/>
      <c r="F36" s="16"/>
      <c r="G36" s="16"/>
      <c r="H36" s="16"/>
      <c r="I36" s="16">
        <f>SUM(I21,I26)</f>
        <v>3260500.6</v>
      </c>
      <c r="J36" s="16"/>
      <c r="K36" s="16">
        <f>K21+K26+K32</f>
        <v>3260500.6</v>
      </c>
      <c r="L36" s="16">
        <f>L21+L26</f>
        <v>2570000.6</v>
      </c>
      <c r="M36" s="16"/>
      <c r="N36" s="16">
        <f>SUM(N21,N26)</f>
        <v>2570000.6</v>
      </c>
    </row>
    <row r="37" spans="1:14" ht="15" customHeight="1">
      <c r="A37" s="59"/>
      <c r="B37" s="71"/>
      <c r="C37" s="71"/>
      <c r="D37" s="71"/>
      <c r="E37" s="71"/>
      <c r="F37" s="71"/>
      <c r="G37" s="71"/>
      <c r="H37" s="71"/>
      <c r="I37" s="71"/>
      <c r="J37" s="71"/>
      <c r="K37" s="60"/>
      <c r="L37" s="60"/>
      <c r="M37" s="61"/>
      <c r="N37" s="62"/>
    </row>
    <row r="38" spans="1:14" ht="25.5" customHeight="1">
      <c r="A38" s="72"/>
      <c r="B38" s="72"/>
      <c r="C38" s="72"/>
      <c r="D38" s="72"/>
      <c r="E38" s="72"/>
      <c r="F38" s="33"/>
      <c r="G38" s="33"/>
      <c r="H38" s="33"/>
      <c r="I38" s="33"/>
      <c r="J38" s="33"/>
      <c r="K38" s="33"/>
      <c r="L38" s="73"/>
      <c r="M38" s="73"/>
      <c r="N38" s="73"/>
    </row>
    <row r="40" spans="4:9" ht="18.75">
      <c r="D40" s="42"/>
      <c r="I40" s="63"/>
    </row>
    <row r="41" ht="18.75">
      <c r="D41" s="42"/>
    </row>
    <row r="42" spans="4:7" ht="18.75">
      <c r="D42" s="42"/>
      <c r="G42" s="42"/>
    </row>
  </sheetData>
  <sheetProtection/>
  <mergeCells count="42">
    <mergeCell ref="B27:N27"/>
    <mergeCell ref="B29:N29"/>
    <mergeCell ref="B31:N31"/>
    <mergeCell ref="B37:J37"/>
    <mergeCell ref="A38:E38"/>
    <mergeCell ref="L38:N38"/>
    <mergeCell ref="G19:G20"/>
    <mergeCell ref="J19:J20"/>
    <mergeCell ref="K19:K20"/>
    <mergeCell ref="L19:L20"/>
    <mergeCell ref="M19:M20"/>
    <mergeCell ref="N19:N20"/>
    <mergeCell ref="I9:I10"/>
    <mergeCell ref="L9:L10"/>
    <mergeCell ref="M9:M10"/>
    <mergeCell ref="N9:N10"/>
    <mergeCell ref="A19:A20"/>
    <mergeCell ref="B19:B20"/>
    <mergeCell ref="C19:C20"/>
    <mergeCell ref="D19:D20"/>
    <mergeCell ref="E19:E20"/>
    <mergeCell ref="F19:F20"/>
    <mergeCell ref="B22:N22"/>
    <mergeCell ref="A9:A10"/>
    <mergeCell ref="B9:B10"/>
    <mergeCell ref="C9:C10"/>
    <mergeCell ref="D9:D10"/>
    <mergeCell ref="E9:E10"/>
    <mergeCell ref="F9:F10"/>
    <mergeCell ref="G9:G10"/>
    <mergeCell ref="H9:H10"/>
    <mergeCell ref="E2:E3"/>
    <mergeCell ref="F2:G2"/>
    <mergeCell ref="J2:K2"/>
    <mergeCell ref="L2:N2"/>
    <mergeCell ref="H2:H3"/>
    <mergeCell ref="I2:I3"/>
    <mergeCell ref="A1:N1"/>
    <mergeCell ref="A2:A3"/>
    <mergeCell ref="B2:B3"/>
    <mergeCell ref="C2:C3"/>
    <mergeCell ref="D2:D3"/>
  </mergeCells>
  <printOptions/>
  <pageMargins left="0.17" right="0.17" top="0.25" bottom="0.16" header="0.17" footer="0.16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2022-02-16T08:49:45Z</dcterms:modified>
  <cp:category/>
  <cp:version/>
  <cp:contentType/>
  <cp:contentStatus/>
</cp:coreProperties>
</file>